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0"/>
  <workbookPr/>
  <mc:AlternateContent xmlns:mc="http://schemas.openxmlformats.org/markup-compatibility/2006">
    <mc:Choice Requires="x15">
      <x15ac:absPath xmlns:x15ac="http://schemas.microsoft.com/office/spreadsheetml/2010/11/ac" url="O:\Sekce_I\10_odbor\100_oddělení\Jurková\2020\Materiály odboru\PV\23176_Kniha 2020\tabulky kniha 2020\"/>
    </mc:Choice>
  </mc:AlternateContent>
  <xr:revisionPtr revIDLastSave="0" documentId="13_ncr:1_{CD138ABF-405C-430C-A938-BE9899CF45EF}" xr6:coauthVersionLast="36" xr6:coauthVersionMax="36" xr10:uidLastSave="{00000000-0000-0000-0000-000000000000}"/>
  <bookViews>
    <workbookView xWindow="0" yWindow="0" windowWidth="25065" windowHeight="11745" xr2:uid="{00000000-000D-0000-FFFF-FFFF00000000}"/>
  </bookViews>
  <sheets>
    <sheet name="C.I.2 1" sheetId="1" r:id="rId1"/>
  </sheets>
  <calcPr calcId="191029"/>
</workbook>
</file>

<file path=xl/calcChain.xml><?xml version="1.0" encoding="utf-8"?>
<calcChain xmlns="http://schemas.openxmlformats.org/spreadsheetml/2006/main">
  <c r="L45" i="1" l="1"/>
  <c r="K45" i="1"/>
  <c r="D45" i="1"/>
  <c r="G45" i="1" s="1"/>
  <c r="M45" i="1" s="1"/>
  <c r="L44" i="1"/>
  <c r="K44" i="1"/>
  <c r="D44" i="1"/>
  <c r="G44" i="1" s="1"/>
  <c r="M44" i="1" s="1"/>
  <c r="L43" i="1"/>
  <c r="K43" i="1"/>
  <c r="D43" i="1"/>
  <c r="G43" i="1" s="1"/>
  <c r="M43" i="1" s="1"/>
  <c r="L42" i="1"/>
  <c r="K42" i="1"/>
  <c r="D42" i="1"/>
  <c r="G42" i="1" s="1"/>
  <c r="M42" i="1" s="1"/>
  <c r="L41" i="1"/>
  <c r="K41" i="1"/>
  <c r="D41" i="1"/>
  <c r="G41" i="1" s="1"/>
  <c r="M41" i="1" s="1"/>
  <c r="L40" i="1"/>
  <c r="K40" i="1"/>
  <c r="D40" i="1"/>
  <c r="G40" i="1" s="1"/>
  <c r="M40" i="1" s="1"/>
  <c r="L39" i="1"/>
  <c r="K39" i="1"/>
  <c r="D39" i="1"/>
  <c r="G39" i="1" s="1"/>
  <c r="M39" i="1" s="1"/>
  <c r="L38" i="1"/>
  <c r="K38" i="1"/>
  <c r="D38" i="1"/>
  <c r="G38" i="1" s="1"/>
  <c r="M38" i="1" s="1"/>
  <c r="L37" i="1"/>
  <c r="K37" i="1"/>
  <c r="D37" i="1"/>
  <c r="G37" i="1" s="1"/>
  <c r="M37" i="1" s="1"/>
  <c r="L36" i="1"/>
  <c r="K36" i="1"/>
  <c r="D36" i="1"/>
  <c r="G36" i="1" s="1"/>
  <c r="M36" i="1" s="1"/>
  <c r="L35" i="1"/>
  <c r="K35" i="1"/>
  <c r="D35" i="1"/>
  <c r="G35" i="1" s="1"/>
  <c r="M35" i="1" s="1"/>
  <c r="L34" i="1"/>
  <c r="K34" i="1"/>
  <c r="D34" i="1"/>
  <c r="G34" i="1" s="1"/>
  <c r="M34" i="1" s="1"/>
  <c r="L33" i="1"/>
  <c r="K33" i="1"/>
  <c r="D33" i="1"/>
  <c r="G33" i="1" s="1"/>
  <c r="M33" i="1" s="1"/>
  <c r="L32" i="1"/>
  <c r="K32" i="1"/>
  <c r="D32" i="1"/>
  <c r="G32" i="1" s="1"/>
  <c r="M32" i="1" s="1"/>
  <c r="L31" i="1"/>
  <c r="K31" i="1"/>
  <c r="D31" i="1"/>
  <c r="G31" i="1" s="1"/>
  <c r="M31" i="1" s="1"/>
  <c r="L30" i="1"/>
  <c r="K30" i="1"/>
  <c r="D30" i="1"/>
  <c r="G30" i="1" s="1"/>
  <c r="M30" i="1" s="1"/>
  <c r="L29" i="1"/>
  <c r="K29" i="1"/>
  <c r="D29" i="1"/>
  <c r="G29" i="1" s="1"/>
  <c r="M29" i="1" s="1"/>
  <c r="L28" i="1"/>
  <c r="K28" i="1"/>
  <c r="D28" i="1"/>
  <c r="G28" i="1" s="1"/>
  <c r="M28" i="1" s="1"/>
  <c r="L27" i="1"/>
  <c r="K27" i="1"/>
  <c r="D27" i="1"/>
  <c r="G27" i="1" s="1"/>
  <c r="M27" i="1" s="1"/>
  <c r="L26" i="1"/>
  <c r="K26" i="1"/>
  <c r="D26" i="1"/>
  <c r="G26" i="1" s="1"/>
  <c r="M26" i="1" s="1"/>
  <c r="L25" i="1"/>
  <c r="K25" i="1"/>
  <c r="D25" i="1"/>
  <c r="G25" i="1" s="1"/>
  <c r="M25" i="1" s="1"/>
  <c r="L24" i="1"/>
  <c r="K24" i="1"/>
  <c r="D24" i="1"/>
  <c r="G24" i="1" s="1"/>
  <c r="M24" i="1" s="1"/>
  <c r="L23" i="1"/>
  <c r="K23" i="1"/>
  <c r="D23" i="1"/>
  <c r="G23" i="1" s="1"/>
  <c r="M23" i="1" s="1"/>
  <c r="L22" i="1"/>
  <c r="K22" i="1"/>
  <c r="D22" i="1"/>
  <c r="G22" i="1" s="1"/>
  <c r="M22" i="1" s="1"/>
  <c r="L21" i="1"/>
  <c r="K21" i="1"/>
  <c r="D21" i="1"/>
  <c r="G21" i="1" s="1"/>
  <c r="M21" i="1" s="1"/>
  <c r="L20" i="1"/>
  <c r="K20" i="1"/>
  <c r="D20" i="1"/>
  <c r="G20" i="1" s="1"/>
  <c r="M20" i="1" s="1"/>
  <c r="L19" i="1"/>
  <c r="K19" i="1"/>
  <c r="D19" i="1"/>
  <c r="G19" i="1" s="1"/>
  <c r="M19" i="1" s="1"/>
  <c r="L18" i="1"/>
  <c r="K18" i="1"/>
  <c r="D18" i="1"/>
  <c r="G18" i="1" s="1"/>
  <c r="M18" i="1" s="1"/>
  <c r="D17" i="1"/>
  <c r="G17" i="1" s="1"/>
  <c r="G16" i="1"/>
  <c r="M16" i="1" s="1"/>
  <c r="D16" i="1"/>
  <c r="D15" i="1"/>
  <c r="G15" i="1" s="1"/>
  <c r="M15" i="1" s="1"/>
  <c r="D14" i="1"/>
  <c r="G14" i="1" s="1"/>
  <c r="D13" i="1"/>
  <c r="G13" i="1" s="1"/>
  <c r="M13" i="1" s="1"/>
  <c r="L11" i="1"/>
  <c r="K11" i="1"/>
  <c r="D11" i="1"/>
  <c r="G11" i="1" s="1"/>
  <c r="M11" i="1" s="1"/>
  <c r="L9" i="1"/>
  <c r="K9" i="1"/>
  <c r="D9" i="1"/>
  <c r="G9" i="1" s="1"/>
  <c r="M9" i="1" s="1"/>
</calcChain>
</file>

<file path=xl/sharedStrings.xml><?xml version="1.0" encoding="utf-8"?>
<sst xmlns="http://schemas.openxmlformats.org/spreadsheetml/2006/main" count="66" uniqueCount="66">
  <si>
    <t>(údaje v Kč mimo počtu zaměstnanců)</t>
  </si>
  <si>
    <t>Kapitola 333 - MŠMT</t>
  </si>
  <si>
    <t>Schv. rozpočet</t>
  </si>
  <si>
    <t>Vlivy</t>
  </si>
  <si>
    <t>Srovnatelná</t>
  </si>
  <si>
    <t>základna</t>
  </si>
  <si>
    <t>S O U H R N N É    U K A Z A T E L E</t>
  </si>
  <si>
    <t xml:space="preserve">  Výdaje celkem</t>
  </si>
  <si>
    <t>SPECIFICKÉ UKAZATELE -  VÝDAJE CELKEM</t>
  </si>
  <si>
    <t>PRŮŘEZOVÉ UKAZATELE</t>
  </si>
  <si>
    <t>Výdaje na výzkum, vývoj a inovace celkem včetně programů spolufinancovaných z prostředků zahraničních programů</t>
  </si>
  <si>
    <t xml:space="preserve">     v tom: ze státního rozpočtu celkem</t>
  </si>
  <si>
    <t xml:space="preserve">                v tom: institucionální podpora celkem</t>
  </si>
  <si>
    <t xml:space="preserve">                           účelová podpora celkem</t>
  </si>
  <si>
    <t xml:space="preserve">      podíl prostředků zahraničních programů</t>
  </si>
  <si>
    <t>Účelová podpora na programy aplikovaného VaV a I</t>
  </si>
  <si>
    <t>Účelová podpora na specifický VŠ výzkum</t>
  </si>
  <si>
    <t>Ostatní účelová podpora výzkumu, vývoje a inovací</t>
  </si>
  <si>
    <t>Institucionální podpora výzkumných organizací podle zhodnocených jimi dosažených výsledků</t>
  </si>
  <si>
    <t>Institucionální podpora na mezinárodní spolupráci ČR ve výzkumu a vývoji</t>
  </si>
  <si>
    <t>Ostatní institucionální podpora výzkumu, vývoje a inovací</t>
  </si>
  <si>
    <t>Výdaje na výzkum, vývoj a inovace celkem bez programů spolufinancovaných z prostředků zahraničních programů</t>
  </si>
  <si>
    <t>CELKEM</t>
  </si>
  <si>
    <t>1.</t>
  </si>
  <si>
    <t>2.</t>
  </si>
  <si>
    <t>3.</t>
  </si>
  <si>
    <t>4.</t>
  </si>
  <si>
    <t>5.</t>
  </si>
  <si>
    <t>6.</t>
  </si>
  <si>
    <t>roku</t>
  </si>
  <si>
    <t>změna</t>
  </si>
  <si>
    <t xml:space="preserve">                 komunitární programy</t>
  </si>
  <si>
    <t xml:space="preserve">                           Eurostars</t>
  </si>
  <si>
    <t>odečet příjmů a výdajů EU/FM</t>
  </si>
  <si>
    <t xml:space="preserve">  Platy zaměstnanců a ostatní platby za provedenou práci OSS</t>
  </si>
  <si>
    <t xml:space="preserve">        v tom: platy zaměstnanců OSS celkem</t>
  </si>
  <si>
    <t xml:space="preserve">                   ostatní platby za provedenou práci OSS</t>
  </si>
  <si>
    <t xml:space="preserve">  Povinné pojistné placené zaměstnavatelem OSS</t>
  </si>
  <si>
    <t xml:space="preserve">  Převod fondu kulturních a sociálních potřeb OSS</t>
  </si>
  <si>
    <t xml:space="preserve">  Ostatní běžné výdaje OSS</t>
  </si>
  <si>
    <t xml:space="preserve">    Limit mzdových nákladů PO (vč. RGŠ ÚSC)</t>
  </si>
  <si>
    <t xml:space="preserve">        v tom: prostředky na platy (vč. RGŠ ÚSC)</t>
  </si>
  <si>
    <t xml:space="preserve">                   ostatní osobní náklady (vč. RGŠ ÚSC)</t>
  </si>
  <si>
    <t xml:space="preserve">    Zákonné odvody pojistného PO (vč. RGŠ ÚSC)</t>
  </si>
  <si>
    <t xml:space="preserve">    Příděl FKSP PO (vč. RGŠ ÚSC)</t>
  </si>
  <si>
    <t xml:space="preserve">    Ostatní běžné výdaje PO (vč. RGŠ ÚSC)</t>
  </si>
  <si>
    <t xml:space="preserve">    Počet zaměstnanců PO (vč. RGŠ ÚSC)</t>
  </si>
  <si>
    <t xml:space="preserve">    Ostatní běžné výdaje mimo ost.běžné výdaje OSS a PO</t>
  </si>
  <si>
    <t xml:space="preserve"> navýšení na příjmy a výdaje od EU/FM</t>
  </si>
  <si>
    <t>Střednědobý</t>
  </si>
  <si>
    <t>výhled</t>
  </si>
  <si>
    <t>Výdaje na programy spolufinancované z prostředků EU</t>
  </si>
  <si>
    <t xml:space="preserve">                           Horizont 2020</t>
  </si>
  <si>
    <t>očistění od jednorázových změn nezařazených v SDV</t>
  </si>
  <si>
    <t>změna VVI podle SDV</t>
  </si>
  <si>
    <t>přesuny v části  ze státního rozpočtu spolufinancovaných programů</t>
  </si>
  <si>
    <t>změny podle usnesení vlády č. 352/2019</t>
  </si>
  <si>
    <t>k 1.1.2019</t>
  </si>
  <si>
    <t>oproti r. 2019</t>
  </si>
  <si>
    <t>Rozpočet výzkumu a vývoje celkem na rok 2020</t>
  </si>
  <si>
    <t>Schválený</t>
  </si>
  <si>
    <t>rozpočet</t>
  </si>
  <si>
    <t xml:space="preserve">                 výzkum, experimentální vývoj a inovace</t>
  </si>
  <si>
    <t>Výdaje spolufinancované zcela nebo částečně z rozpočtu EU bez Společné zemědělské politiky celkem</t>
  </si>
  <si>
    <t xml:space="preserve">      v tom: OP VVV ze státního rozpočtu</t>
  </si>
  <si>
    <t xml:space="preserve">                OP VVV podíl rozpočtu 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</si>
</sst>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80"/>
        <bgColor indexed="64"/>
      </patternFill>
    </fill>
    <fill>
      <patternFill patternType="solid">
        <fgColor rgb="FFFFFFC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/>
    <xf numFmtId="0" fontId="3" fillId="0" borderId="0" xfId="0" applyFont="1"/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4" fontId="1" fillId="2" borderId="7" xfId="0" applyNumberFormat="1" applyFont="1" applyFill="1" applyBorder="1"/>
    <xf numFmtId="4" fontId="1" fillId="2" borderId="8" xfId="0" applyNumberFormat="1" applyFont="1" applyFill="1" applyBorder="1"/>
    <xf numFmtId="0" fontId="0" fillId="0" borderId="9" xfId="0" applyBorder="1"/>
    <xf numFmtId="4" fontId="1" fillId="2" borderId="10" xfId="0" applyNumberFormat="1" applyFont="1" applyFill="1" applyBorder="1"/>
    <xf numFmtId="4" fontId="1" fillId="3" borderId="11" xfId="0" applyNumberFormat="1" applyFont="1" applyFill="1" applyBorder="1"/>
    <xf numFmtId="4" fontId="0" fillId="0" borderId="11" xfId="0" applyNumberFormat="1" applyBorder="1"/>
    <xf numFmtId="4" fontId="1" fillId="2" borderId="11" xfId="0" applyNumberFormat="1" applyFont="1" applyFill="1" applyBorder="1"/>
    <xf numFmtId="0" fontId="2" fillId="0" borderId="12" xfId="0" applyFont="1" applyBorder="1" applyAlignment="1">
      <alignment horizontal="center" vertical="center"/>
    </xf>
    <xf numFmtId="4" fontId="1" fillId="2" borderId="17" xfId="0" applyNumberFormat="1" applyFont="1" applyFill="1" applyBorder="1"/>
    <xf numFmtId="4" fontId="1" fillId="2" borderId="16" xfId="0" applyNumberFormat="1" applyFont="1" applyFill="1" applyBorder="1"/>
    <xf numFmtId="4" fontId="0" fillId="3" borderId="11" xfId="0" applyNumberFormat="1" applyFill="1" applyBorder="1"/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0" xfId="0" applyBorder="1" applyAlignment="1">
      <alignment horizontal="center"/>
    </xf>
    <xf numFmtId="4" fontId="1" fillId="2" borderId="22" xfId="0" applyNumberFormat="1" applyFont="1" applyFill="1" applyBorder="1"/>
    <xf numFmtId="3" fontId="0" fillId="2" borderId="18" xfId="0" applyNumberFormat="1" applyFill="1" applyBorder="1" applyAlignment="1">
      <alignment horizontal="right" indent="1"/>
    </xf>
    <xf numFmtId="3" fontId="0" fillId="3" borderId="2" xfId="0" applyNumberFormat="1" applyFill="1" applyBorder="1" applyAlignment="1">
      <alignment horizontal="right" indent="1"/>
    </xf>
    <xf numFmtId="3" fontId="0" fillId="2" borderId="1" xfId="0" applyNumberFormat="1" applyFill="1" applyBorder="1" applyAlignment="1">
      <alignment horizontal="right" indent="1"/>
    </xf>
    <xf numFmtId="3" fontId="0" fillId="3" borderId="19" xfId="0" applyNumberFormat="1" applyFill="1" applyBorder="1" applyAlignment="1">
      <alignment horizontal="right" indent="1"/>
    </xf>
    <xf numFmtId="3" fontId="1" fillId="2" borderId="1" xfId="0" applyNumberFormat="1" applyFont="1" applyFill="1" applyBorder="1" applyAlignment="1">
      <alignment horizontal="right" indent="1"/>
    </xf>
    <xf numFmtId="3" fontId="1" fillId="2" borderId="18" xfId="0" applyNumberFormat="1" applyFont="1" applyFill="1" applyBorder="1" applyAlignment="1">
      <alignment horizontal="right" indent="1"/>
    </xf>
    <xf numFmtId="3" fontId="1" fillId="3" borderId="2" xfId="0" applyNumberFormat="1" applyFont="1" applyFill="1" applyBorder="1" applyAlignment="1">
      <alignment horizontal="right" indent="1"/>
    </xf>
    <xf numFmtId="3" fontId="1" fillId="3" borderId="19" xfId="0" applyNumberFormat="1" applyFont="1" applyFill="1" applyBorder="1" applyAlignment="1">
      <alignment horizontal="right" indent="1"/>
    </xf>
    <xf numFmtId="3" fontId="0" fillId="2" borderId="1" xfId="0" applyNumberFormat="1" applyFont="1" applyFill="1" applyBorder="1" applyAlignment="1">
      <alignment horizontal="right" indent="1"/>
    </xf>
    <xf numFmtId="3" fontId="0" fillId="0" borderId="2" xfId="0" applyNumberFormat="1" applyBorder="1" applyAlignment="1">
      <alignment horizontal="right" indent="1"/>
    </xf>
    <xf numFmtId="3" fontId="0" fillId="0" borderId="19" xfId="0" applyNumberFormat="1" applyBorder="1" applyAlignment="1">
      <alignment horizontal="right" indent="1"/>
    </xf>
    <xf numFmtId="3" fontId="1" fillId="2" borderId="2" xfId="0" applyNumberFormat="1" applyFont="1" applyFill="1" applyBorder="1" applyAlignment="1">
      <alignment horizontal="right" indent="1"/>
    </xf>
    <xf numFmtId="3" fontId="1" fillId="2" borderId="19" xfId="0" applyNumberFormat="1" applyFont="1" applyFill="1" applyBorder="1" applyAlignment="1">
      <alignment horizontal="right" inden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3" fontId="0" fillId="2" borderId="20" xfId="0" applyNumberFormat="1" applyFill="1" applyBorder="1" applyAlignment="1">
      <alignment horizontal="right" indent="1"/>
    </xf>
    <xf numFmtId="3" fontId="0" fillId="0" borderId="15" xfId="0" applyNumberFormat="1" applyBorder="1" applyAlignment="1">
      <alignment horizontal="right" indent="1"/>
    </xf>
    <xf numFmtId="3" fontId="0" fillId="2" borderId="14" xfId="0" applyNumberFormat="1" applyFill="1" applyBorder="1" applyAlignment="1">
      <alignment horizontal="right" indent="1"/>
    </xf>
    <xf numFmtId="3" fontId="0" fillId="0" borderId="21" xfId="0" applyNumberFormat="1" applyBorder="1" applyAlignment="1">
      <alignment horizontal="right" indent="1"/>
    </xf>
    <xf numFmtId="3" fontId="0" fillId="2" borderId="14" xfId="0" applyNumberFormat="1" applyFont="1" applyFill="1" applyBorder="1" applyAlignment="1">
      <alignment horizontal="right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5"/>
  <sheetViews>
    <sheetView tabSelected="1" workbookViewId="0"/>
  </sheetViews>
  <sheetFormatPr defaultRowHeight="15" x14ac:dyDescent="0.25"/>
  <cols>
    <col min="1" max="1" width="103.85546875" customWidth="1"/>
    <col min="2" max="2" width="16.140625" bestFit="1" customWidth="1"/>
    <col min="3" max="3" width="15.85546875" bestFit="1" customWidth="1"/>
    <col min="4" max="4" width="18.42578125" customWidth="1"/>
    <col min="5" max="5" width="16.140625" bestFit="1" customWidth="1"/>
    <col min="6" max="6" width="16" bestFit="1" customWidth="1"/>
    <col min="7" max="7" width="17.5703125" customWidth="1"/>
    <col min="8" max="8" width="18.85546875" customWidth="1"/>
    <col min="9" max="9" width="17" customWidth="1"/>
    <col min="10" max="10" width="19.140625" customWidth="1"/>
    <col min="11" max="11" width="15.140625" bestFit="1" customWidth="1"/>
    <col min="12" max="13" width="16.140625" bestFit="1" customWidth="1"/>
    <col min="254" max="254" width="103.85546875" customWidth="1"/>
    <col min="255" max="255" width="16" bestFit="1" customWidth="1"/>
    <col min="256" max="257" width="15.7109375" bestFit="1" customWidth="1"/>
    <col min="258" max="258" width="16" bestFit="1" customWidth="1"/>
    <col min="259" max="259" width="15" bestFit="1" customWidth="1"/>
    <col min="260" max="260" width="9" bestFit="1" customWidth="1"/>
    <col min="261" max="261" width="15" bestFit="1" customWidth="1"/>
    <col min="262" max="262" width="12.140625" bestFit="1" customWidth="1"/>
    <col min="263" max="263" width="13.28515625" bestFit="1" customWidth="1"/>
    <col min="264" max="264" width="15" bestFit="1" customWidth="1"/>
    <col min="265" max="266" width="16" bestFit="1" customWidth="1"/>
    <col min="267" max="267" width="16.42578125" bestFit="1" customWidth="1"/>
    <col min="510" max="510" width="103.85546875" customWidth="1"/>
    <col min="511" max="511" width="16" bestFit="1" customWidth="1"/>
    <col min="512" max="513" width="15.7109375" bestFit="1" customWidth="1"/>
    <col min="514" max="514" width="16" bestFit="1" customWidth="1"/>
    <col min="515" max="515" width="15" bestFit="1" customWidth="1"/>
    <col min="516" max="516" width="9" bestFit="1" customWidth="1"/>
    <col min="517" max="517" width="15" bestFit="1" customWidth="1"/>
    <col min="518" max="518" width="12.140625" bestFit="1" customWidth="1"/>
    <col min="519" max="519" width="13.28515625" bestFit="1" customWidth="1"/>
    <col min="520" max="520" width="15" bestFit="1" customWidth="1"/>
    <col min="521" max="522" width="16" bestFit="1" customWidth="1"/>
    <col min="523" max="523" width="16.42578125" bestFit="1" customWidth="1"/>
    <col min="766" max="766" width="103.85546875" customWidth="1"/>
    <col min="767" max="767" width="16" bestFit="1" customWidth="1"/>
    <col min="768" max="769" width="15.7109375" bestFit="1" customWidth="1"/>
    <col min="770" max="770" width="16" bestFit="1" customWidth="1"/>
    <col min="771" max="771" width="15" bestFit="1" customWidth="1"/>
    <col min="772" max="772" width="9" bestFit="1" customWidth="1"/>
    <col min="773" max="773" width="15" bestFit="1" customWidth="1"/>
    <col min="774" max="774" width="12.140625" bestFit="1" customWidth="1"/>
    <col min="775" max="775" width="13.28515625" bestFit="1" customWidth="1"/>
    <col min="776" max="776" width="15" bestFit="1" customWidth="1"/>
    <col min="777" max="778" width="16" bestFit="1" customWidth="1"/>
    <col min="779" max="779" width="16.42578125" bestFit="1" customWidth="1"/>
    <col min="1022" max="1022" width="103.85546875" customWidth="1"/>
    <col min="1023" max="1023" width="16" bestFit="1" customWidth="1"/>
    <col min="1024" max="1025" width="15.7109375" bestFit="1" customWidth="1"/>
    <col min="1026" max="1026" width="16" bestFit="1" customWidth="1"/>
    <col min="1027" max="1027" width="15" bestFit="1" customWidth="1"/>
    <col min="1028" max="1028" width="9" bestFit="1" customWidth="1"/>
    <col min="1029" max="1029" width="15" bestFit="1" customWidth="1"/>
    <col min="1030" max="1030" width="12.140625" bestFit="1" customWidth="1"/>
    <col min="1031" max="1031" width="13.28515625" bestFit="1" customWidth="1"/>
    <col min="1032" max="1032" width="15" bestFit="1" customWidth="1"/>
    <col min="1033" max="1034" width="16" bestFit="1" customWidth="1"/>
    <col min="1035" max="1035" width="16.42578125" bestFit="1" customWidth="1"/>
    <col min="1278" max="1278" width="103.85546875" customWidth="1"/>
    <col min="1279" max="1279" width="16" bestFit="1" customWidth="1"/>
    <col min="1280" max="1281" width="15.7109375" bestFit="1" customWidth="1"/>
    <col min="1282" max="1282" width="16" bestFit="1" customWidth="1"/>
    <col min="1283" max="1283" width="15" bestFit="1" customWidth="1"/>
    <col min="1284" max="1284" width="9" bestFit="1" customWidth="1"/>
    <col min="1285" max="1285" width="15" bestFit="1" customWidth="1"/>
    <col min="1286" max="1286" width="12.140625" bestFit="1" customWidth="1"/>
    <col min="1287" max="1287" width="13.28515625" bestFit="1" customWidth="1"/>
    <col min="1288" max="1288" width="15" bestFit="1" customWidth="1"/>
    <col min="1289" max="1290" width="16" bestFit="1" customWidth="1"/>
    <col min="1291" max="1291" width="16.42578125" bestFit="1" customWidth="1"/>
    <col min="1534" max="1534" width="103.85546875" customWidth="1"/>
    <col min="1535" max="1535" width="16" bestFit="1" customWidth="1"/>
    <col min="1536" max="1537" width="15.7109375" bestFit="1" customWidth="1"/>
    <col min="1538" max="1538" width="16" bestFit="1" customWidth="1"/>
    <col min="1539" max="1539" width="15" bestFit="1" customWidth="1"/>
    <col min="1540" max="1540" width="9" bestFit="1" customWidth="1"/>
    <col min="1541" max="1541" width="15" bestFit="1" customWidth="1"/>
    <col min="1542" max="1542" width="12.140625" bestFit="1" customWidth="1"/>
    <col min="1543" max="1543" width="13.28515625" bestFit="1" customWidth="1"/>
    <col min="1544" max="1544" width="15" bestFit="1" customWidth="1"/>
    <col min="1545" max="1546" width="16" bestFit="1" customWidth="1"/>
    <col min="1547" max="1547" width="16.42578125" bestFit="1" customWidth="1"/>
    <col min="1790" max="1790" width="103.85546875" customWidth="1"/>
    <col min="1791" max="1791" width="16" bestFit="1" customWidth="1"/>
    <col min="1792" max="1793" width="15.7109375" bestFit="1" customWidth="1"/>
    <col min="1794" max="1794" width="16" bestFit="1" customWidth="1"/>
    <col min="1795" max="1795" width="15" bestFit="1" customWidth="1"/>
    <col min="1796" max="1796" width="9" bestFit="1" customWidth="1"/>
    <col min="1797" max="1797" width="15" bestFit="1" customWidth="1"/>
    <col min="1798" max="1798" width="12.140625" bestFit="1" customWidth="1"/>
    <col min="1799" max="1799" width="13.28515625" bestFit="1" customWidth="1"/>
    <col min="1800" max="1800" width="15" bestFit="1" customWidth="1"/>
    <col min="1801" max="1802" width="16" bestFit="1" customWidth="1"/>
    <col min="1803" max="1803" width="16.42578125" bestFit="1" customWidth="1"/>
    <col min="2046" max="2046" width="103.85546875" customWidth="1"/>
    <col min="2047" max="2047" width="16" bestFit="1" customWidth="1"/>
    <col min="2048" max="2049" width="15.7109375" bestFit="1" customWidth="1"/>
    <col min="2050" max="2050" width="16" bestFit="1" customWidth="1"/>
    <col min="2051" max="2051" width="15" bestFit="1" customWidth="1"/>
    <col min="2052" max="2052" width="9" bestFit="1" customWidth="1"/>
    <col min="2053" max="2053" width="15" bestFit="1" customWidth="1"/>
    <col min="2054" max="2054" width="12.140625" bestFit="1" customWidth="1"/>
    <col min="2055" max="2055" width="13.28515625" bestFit="1" customWidth="1"/>
    <col min="2056" max="2056" width="15" bestFit="1" customWidth="1"/>
    <col min="2057" max="2058" width="16" bestFit="1" customWidth="1"/>
    <col min="2059" max="2059" width="16.42578125" bestFit="1" customWidth="1"/>
    <col min="2302" max="2302" width="103.85546875" customWidth="1"/>
    <col min="2303" max="2303" width="16" bestFit="1" customWidth="1"/>
    <col min="2304" max="2305" width="15.7109375" bestFit="1" customWidth="1"/>
    <col min="2306" max="2306" width="16" bestFit="1" customWidth="1"/>
    <col min="2307" max="2307" width="15" bestFit="1" customWidth="1"/>
    <col min="2308" max="2308" width="9" bestFit="1" customWidth="1"/>
    <col min="2309" max="2309" width="15" bestFit="1" customWidth="1"/>
    <col min="2310" max="2310" width="12.140625" bestFit="1" customWidth="1"/>
    <col min="2311" max="2311" width="13.28515625" bestFit="1" customWidth="1"/>
    <col min="2312" max="2312" width="15" bestFit="1" customWidth="1"/>
    <col min="2313" max="2314" width="16" bestFit="1" customWidth="1"/>
    <col min="2315" max="2315" width="16.42578125" bestFit="1" customWidth="1"/>
    <col min="2558" max="2558" width="103.85546875" customWidth="1"/>
    <col min="2559" max="2559" width="16" bestFit="1" customWidth="1"/>
    <col min="2560" max="2561" width="15.7109375" bestFit="1" customWidth="1"/>
    <col min="2562" max="2562" width="16" bestFit="1" customWidth="1"/>
    <col min="2563" max="2563" width="15" bestFit="1" customWidth="1"/>
    <col min="2564" max="2564" width="9" bestFit="1" customWidth="1"/>
    <col min="2565" max="2565" width="15" bestFit="1" customWidth="1"/>
    <col min="2566" max="2566" width="12.140625" bestFit="1" customWidth="1"/>
    <col min="2567" max="2567" width="13.28515625" bestFit="1" customWidth="1"/>
    <col min="2568" max="2568" width="15" bestFit="1" customWidth="1"/>
    <col min="2569" max="2570" width="16" bestFit="1" customWidth="1"/>
    <col min="2571" max="2571" width="16.42578125" bestFit="1" customWidth="1"/>
    <col min="2814" max="2814" width="103.85546875" customWidth="1"/>
    <col min="2815" max="2815" width="16" bestFit="1" customWidth="1"/>
    <col min="2816" max="2817" width="15.7109375" bestFit="1" customWidth="1"/>
    <col min="2818" max="2818" width="16" bestFit="1" customWidth="1"/>
    <col min="2819" max="2819" width="15" bestFit="1" customWidth="1"/>
    <col min="2820" max="2820" width="9" bestFit="1" customWidth="1"/>
    <col min="2821" max="2821" width="15" bestFit="1" customWidth="1"/>
    <col min="2822" max="2822" width="12.140625" bestFit="1" customWidth="1"/>
    <col min="2823" max="2823" width="13.28515625" bestFit="1" customWidth="1"/>
    <col min="2824" max="2824" width="15" bestFit="1" customWidth="1"/>
    <col min="2825" max="2826" width="16" bestFit="1" customWidth="1"/>
    <col min="2827" max="2827" width="16.42578125" bestFit="1" customWidth="1"/>
    <col min="3070" max="3070" width="103.85546875" customWidth="1"/>
    <col min="3071" max="3071" width="16" bestFit="1" customWidth="1"/>
    <col min="3072" max="3073" width="15.7109375" bestFit="1" customWidth="1"/>
    <col min="3074" max="3074" width="16" bestFit="1" customWidth="1"/>
    <col min="3075" max="3075" width="15" bestFit="1" customWidth="1"/>
    <col min="3076" max="3076" width="9" bestFit="1" customWidth="1"/>
    <col min="3077" max="3077" width="15" bestFit="1" customWidth="1"/>
    <col min="3078" max="3078" width="12.140625" bestFit="1" customWidth="1"/>
    <col min="3079" max="3079" width="13.28515625" bestFit="1" customWidth="1"/>
    <col min="3080" max="3080" width="15" bestFit="1" customWidth="1"/>
    <col min="3081" max="3082" width="16" bestFit="1" customWidth="1"/>
    <col min="3083" max="3083" width="16.42578125" bestFit="1" customWidth="1"/>
    <col min="3326" max="3326" width="103.85546875" customWidth="1"/>
    <col min="3327" max="3327" width="16" bestFit="1" customWidth="1"/>
    <col min="3328" max="3329" width="15.7109375" bestFit="1" customWidth="1"/>
    <col min="3330" max="3330" width="16" bestFit="1" customWidth="1"/>
    <col min="3331" max="3331" width="15" bestFit="1" customWidth="1"/>
    <col min="3332" max="3332" width="9" bestFit="1" customWidth="1"/>
    <col min="3333" max="3333" width="15" bestFit="1" customWidth="1"/>
    <col min="3334" max="3334" width="12.140625" bestFit="1" customWidth="1"/>
    <col min="3335" max="3335" width="13.28515625" bestFit="1" customWidth="1"/>
    <col min="3336" max="3336" width="15" bestFit="1" customWidth="1"/>
    <col min="3337" max="3338" width="16" bestFit="1" customWidth="1"/>
    <col min="3339" max="3339" width="16.42578125" bestFit="1" customWidth="1"/>
    <col min="3582" max="3582" width="103.85546875" customWidth="1"/>
    <col min="3583" max="3583" width="16" bestFit="1" customWidth="1"/>
    <col min="3584" max="3585" width="15.7109375" bestFit="1" customWidth="1"/>
    <col min="3586" max="3586" width="16" bestFit="1" customWidth="1"/>
    <col min="3587" max="3587" width="15" bestFit="1" customWidth="1"/>
    <col min="3588" max="3588" width="9" bestFit="1" customWidth="1"/>
    <col min="3589" max="3589" width="15" bestFit="1" customWidth="1"/>
    <col min="3590" max="3590" width="12.140625" bestFit="1" customWidth="1"/>
    <col min="3591" max="3591" width="13.28515625" bestFit="1" customWidth="1"/>
    <col min="3592" max="3592" width="15" bestFit="1" customWidth="1"/>
    <col min="3593" max="3594" width="16" bestFit="1" customWidth="1"/>
    <col min="3595" max="3595" width="16.42578125" bestFit="1" customWidth="1"/>
    <col min="3838" max="3838" width="103.85546875" customWidth="1"/>
    <col min="3839" max="3839" width="16" bestFit="1" customWidth="1"/>
    <col min="3840" max="3841" width="15.7109375" bestFit="1" customWidth="1"/>
    <col min="3842" max="3842" width="16" bestFit="1" customWidth="1"/>
    <col min="3843" max="3843" width="15" bestFit="1" customWidth="1"/>
    <col min="3844" max="3844" width="9" bestFit="1" customWidth="1"/>
    <col min="3845" max="3845" width="15" bestFit="1" customWidth="1"/>
    <col min="3846" max="3846" width="12.140625" bestFit="1" customWidth="1"/>
    <col min="3847" max="3847" width="13.28515625" bestFit="1" customWidth="1"/>
    <col min="3848" max="3848" width="15" bestFit="1" customWidth="1"/>
    <col min="3849" max="3850" width="16" bestFit="1" customWidth="1"/>
    <col min="3851" max="3851" width="16.42578125" bestFit="1" customWidth="1"/>
    <col min="4094" max="4094" width="103.85546875" customWidth="1"/>
    <col min="4095" max="4095" width="16" bestFit="1" customWidth="1"/>
    <col min="4096" max="4097" width="15.7109375" bestFit="1" customWidth="1"/>
    <col min="4098" max="4098" width="16" bestFit="1" customWidth="1"/>
    <col min="4099" max="4099" width="15" bestFit="1" customWidth="1"/>
    <col min="4100" max="4100" width="9" bestFit="1" customWidth="1"/>
    <col min="4101" max="4101" width="15" bestFit="1" customWidth="1"/>
    <col min="4102" max="4102" width="12.140625" bestFit="1" customWidth="1"/>
    <col min="4103" max="4103" width="13.28515625" bestFit="1" customWidth="1"/>
    <col min="4104" max="4104" width="15" bestFit="1" customWidth="1"/>
    <col min="4105" max="4106" width="16" bestFit="1" customWidth="1"/>
    <col min="4107" max="4107" width="16.42578125" bestFit="1" customWidth="1"/>
    <col min="4350" max="4350" width="103.85546875" customWidth="1"/>
    <col min="4351" max="4351" width="16" bestFit="1" customWidth="1"/>
    <col min="4352" max="4353" width="15.7109375" bestFit="1" customWidth="1"/>
    <col min="4354" max="4354" width="16" bestFit="1" customWidth="1"/>
    <col min="4355" max="4355" width="15" bestFit="1" customWidth="1"/>
    <col min="4356" max="4356" width="9" bestFit="1" customWidth="1"/>
    <col min="4357" max="4357" width="15" bestFit="1" customWidth="1"/>
    <col min="4358" max="4358" width="12.140625" bestFit="1" customWidth="1"/>
    <col min="4359" max="4359" width="13.28515625" bestFit="1" customWidth="1"/>
    <col min="4360" max="4360" width="15" bestFit="1" customWidth="1"/>
    <col min="4361" max="4362" width="16" bestFit="1" customWidth="1"/>
    <col min="4363" max="4363" width="16.42578125" bestFit="1" customWidth="1"/>
    <col min="4606" max="4606" width="103.85546875" customWidth="1"/>
    <col min="4607" max="4607" width="16" bestFit="1" customWidth="1"/>
    <col min="4608" max="4609" width="15.7109375" bestFit="1" customWidth="1"/>
    <col min="4610" max="4610" width="16" bestFit="1" customWidth="1"/>
    <col min="4611" max="4611" width="15" bestFit="1" customWidth="1"/>
    <col min="4612" max="4612" width="9" bestFit="1" customWidth="1"/>
    <col min="4613" max="4613" width="15" bestFit="1" customWidth="1"/>
    <col min="4614" max="4614" width="12.140625" bestFit="1" customWidth="1"/>
    <col min="4615" max="4615" width="13.28515625" bestFit="1" customWidth="1"/>
    <col min="4616" max="4616" width="15" bestFit="1" customWidth="1"/>
    <col min="4617" max="4618" width="16" bestFit="1" customWidth="1"/>
    <col min="4619" max="4619" width="16.42578125" bestFit="1" customWidth="1"/>
    <col min="4862" max="4862" width="103.85546875" customWidth="1"/>
    <col min="4863" max="4863" width="16" bestFit="1" customWidth="1"/>
    <col min="4864" max="4865" width="15.7109375" bestFit="1" customWidth="1"/>
    <col min="4866" max="4866" width="16" bestFit="1" customWidth="1"/>
    <col min="4867" max="4867" width="15" bestFit="1" customWidth="1"/>
    <col min="4868" max="4868" width="9" bestFit="1" customWidth="1"/>
    <col min="4869" max="4869" width="15" bestFit="1" customWidth="1"/>
    <col min="4870" max="4870" width="12.140625" bestFit="1" customWidth="1"/>
    <col min="4871" max="4871" width="13.28515625" bestFit="1" customWidth="1"/>
    <col min="4872" max="4872" width="15" bestFit="1" customWidth="1"/>
    <col min="4873" max="4874" width="16" bestFit="1" customWidth="1"/>
    <col min="4875" max="4875" width="16.42578125" bestFit="1" customWidth="1"/>
    <col min="5118" max="5118" width="103.85546875" customWidth="1"/>
    <col min="5119" max="5119" width="16" bestFit="1" customWidth="1"/>
    <col min="5120" max="5121" width="15.7109375" bestFit="1" customWidth="1"/>
    <col min="5122" max="5122" width="16" bestFit="1" customWidth="1"/>
    <col min="5123" max="5123" width="15" bestFit="1" customWidth="1"/>
    <col min="5124" max="5124" width="9" bestFit="1" customWidth="1"/>
    <col min="5125" max="5125" width="15" bestFit="1" customWidth="1"/>
    <col min="5126" max="5126" width="12.140625" bestFit="1" customWidth="1"/>
    <col min="5127" max="5127" width="13.28515625" bestFit="1" customWidth="1"/>
    <col min="5128" max="5128" width="15" bestFit="1" customWidth="1"/>
    <col min="5129" max="5130" width="16" bestFit="1" customWidth="1"/>
    <col min="5131" max="5131" width="16.42578125" bestFit="1" customWidth="1"/>
    <col min="5374" max="5374" width="103.85546875" customWidth="1"/>
    <col min="5375" max="5375" width="16" bestFit="1" customWidth="1"/>
    <col min="5376" max="5377" width="15.7109375" bestFit="1" customWidth="1"/>
    <col min="5378" max="5378" width="16" bestFit="1" customWidth="1"/>
    <col min="5379" max="5379" width="15" bestFit="1" customWidth="1"/>
    <col min="5380" max="5380" width="9" bestFit="1" customWidth="1"/>
    <col min="5381" max="5381" width="15" bestFit="1" customWidth="1"/>
    <col min="5382" max="5382" width="12.140625" bestFit="1" customWidth="1"/>
    <col min="5383" max="5383" width="13.28515625" bestFit="1" customWidth="1"/>
    <col min="5384" max="5384" width="15" bestFit="1" customWidth="1"/>
    <col min="5385" max="5386" width="16" bestFit="1" customWidth="1"/>
    <col min="5387" max="5387" width="16.42578125" bestFit="1" customWidth="1"/>
    <col min="5630" max="5630" width="103.85546875" customWidth="1"/>
    <col min="5631" max="5631" width="16" bestFit="1" customWidth="1"/>
    <col min="5632" max="5633" width="15.7109375" bestFit="1" customWidth="1"/>
    <col min="5634" max="5634" width="16" bestFit="1" customWidth="1"/>
    <col min="5635" max="5635" width="15" bestFit="1" customWidth="1"/>
    <col min="5636" max="5636" width="9" bestFit="1" customWidth="1"/>
    <col min="5637" max="5637" width="15" bestFit="1" customWidth="1"/>
    <col min="5638" max="5638" width="12.140625" bestFit="1" customWidth="1"/>
    <col min="5639" max="5639" width="13.28515625" bestFit="1" customWidth="1"/>
    <col min="5640" max="5640" width="15" bestFit="1" customWidth="1"/>
    <col min="5641" max="5642" width="16" bestFit="1" customWidth="1"/>
    <col min="5643" max="5643" width="16.42578125" bestFit="1" customWidth="1"/>
    <col min="5886" max="5886" width="103.85546875" customWidth="1"/>
    <col min="5887" max="5887" width="16" bestFit="1" customWidth="1"/>
    <col min="5888" max="5889" width="15.7109375" bestFit="1" customWidth="1"/>
    <col min="5890" max="5890" width="16" bestFit="1" customWidth="1"/>
    <col min="5891" max="5891" width="15" bestFit="1" customWidth="1"/>
    <col min="5892" max="5892" width="9" bestFit="1" customWidth="1"/>
    <col min="5893" max="5893" width="15" bestFit="1" customWidth="1"/>
    <col min="5894" max="5894" width="12.140625" bestFit="1" customWidth="1"/>
    <col min="5895" max="5895" width="13.28515625" bestFit="1" customWidth="1"/>
    <col min="5896" max="5896" width="15" bestFit="1" customWidth="1"/>
    <col min="5897" max="5898" width="16" bestFit="1" customWidth="1"/>
    <col min="5899" max="5899" width="16.42578125" bestFit="1" customWidth="1"/>
    <col min="6142" max="6142" width="103.85546875" customWidth="1"/>
    <col min="6143" max="6143" width="16" bestFit="1" customWidth="1"/>
    <col min="6144" max="6145" width="15.7109375" bestFit="1" customWidth="1"/>
    <col min="6146" max="6146" width="16" bestFit="1" customWidth="1"/>
    <col min="6147" max="6147" width="15" bestFit="1" customWidth="1"/>
    <col min="6148" max="6148" width="9" bestFit="1" customWidth="1"/>
    <col min="6149" max="6149" width="15" bestFit="1" customWidth="1"/>
    <col min="6150" max="6150" width="12.140625" bestFit="1" customWidth="1"/>
    <col min="6151" max="6151" width="13.28515625" bestFit="1" customWidth="1"/>
    <col min="6152" max="6152" width="15" bestFit="1" customWidth="1"/>
    <col min="6153" max="6154" width="16" bestFit="1" customWidth="1"/>
    <col min="6155" max="6155" width="16.42578125" bestFit="1" customWidth="1"/>
    <col min="6398" max="6398" width="103.85546875" customWidth="1"/>
    <col min="6399" max="6399" width="16" bestFit="1" customWidth="1"/>
    <col min="6400" max="6401" width="15.7109375" bestFit="1" customWidth="1"/>
    <col min="6402" max="6402" width="16" bestFit="1" customWidth="1"/>
    <col min="6403" max="6403" width="15" bestFit="1" customWidth="1"/>
    <col min="6404" max="6404" width="9" bestFit="1" customWidth="1"/>
    <col min="6405" max="6405" width="15" bestFit="1" customWidth="1"/>
    <col min="6406" max="6406" width="12.140625" bestFit="1" customWidth="1"/>
    <col min="6407" max="6407" width="13.28515625" bestFit="1" customWidth="1"/>
    <col min="6408" max="6408" width="15" bestFit="1" customWidth="1"/>
    <col min="6409" max="6410" width="16" bestFit="1" customWidth="1"/>
    <col min="6411" max="6411" width="16.42578125" bestFit="1" customWidth="1"/>
    <col min="6654" max="6654" width="103.85546875" customWidth="1"/>
    <col min="6655" max="6655" width="16" bestFit="1" customWidth="1"/>
    <col min="6656" max="6657" width="15.7109375" bestFit="1" customWidth="1"/>
    <col min="6658" max="6658" width="16" bestFit="1" customWidth="1"/>
    <col min="6659" max="6659" width="15" bestFit="1" customWidth="1"/>
    <col min="6660" max="6660" width="9" bestFit="1" customWidth="1"/>
    <col min="6661" max="6661" width="15" bestFit="1" customWidth="1"/>
    <col min="6662" max="6662" width="12.140625" bestFit="1" customWidth="1"/>
    <col min="6663" max="6663" width="13.28515625" bestFit="1" customWidth="1"/>
    <col min="6664" max="6664" width="15" bestFit="1" customWidth="1"/>
    <col min="6665" max="6666" width="16" bestFit="1" customWidth="1"/>
    <col min="6667" max="6667" width="16.42578125" bestFit="1" customWidth="1"/>
    <col min="6910" max="6910" width="103.85546875" customWidth="1"/>
    <col min="6911" max="6911" width="16" bestFit="1" customWidth="1"/>
    <col min="6912" max="6913" width="15.7109375" bestFit="1" customWidth="1"/>
    <col min="6914" max="6914" width="16" bestFit="1" customWidth="1"/>
    <col min="6915" max="6915" width="15" bestFit="1" customWidth="1"/>
    <col min="6916" max="6916" width="9" bestFit="1" customWidth="1"/>
    <col min="6917" max="6917" width="15" bestFit="1" customWidth="1"/>
    <col min="6918" max="6918" width="12.140625" bestFit="1" customWidth="1"/>
    <col min="6919" max="6919" width="13.28515625" bestFit="1" customWidth="1"/>
    <col min="6920" max="6920" width="15" bestFit="1" customWidth="1"/>
    <col min="6921" max="6922" width="16" bestFit="1" customWidth="1"/>
    <col min="6923" max="6923" width="16.42578125" bestFit="1" customWidth="1"/>
    <col min="7166" max="7166" width="103.85546875" customWidth="1"/>
    <col min="7167" max="7167" width="16" bestFit="1" customWidth="1"/>
    <col min="7168" max="7169" width="15.7109375" bestFit="1" customWidth="1"/>
    <col min="7170" max="7170" width="16" bestFit="1" customWidth="1"/>
    <col min="7171" max="7171" width="15" bestFit="1" customWidth="1"/>
    <col min="7172" max="7172" width="9" bestFit="1" customWidth="1"/>
    <col min="7173" max="7173" width="15" bestFit="1" customWidth="1"/>
    <col min="7174" max="7174" width="12.140625" bestFit="1" customWidth="1"/>
    <col min="7175" max="7175" width="13.28515625" bestFit="1" customWidth="1"/>
    <col min="7176" max="7176" width="15" bestFit="1" customWidth="1"/>
    <col min="7177" max="7178" width="16" bestFit="1" customWidth="1"/>
    <col min="7179" max="7179" width="16.42578125" bestFit="1" customWidth="1"/>
    <col min="7422" max="7422" width="103.85546875" customWidth="1"/>
    <col min="7423" max="7423" width="16" bestFit="1" customWidth="1"/>
    <col min="7424" max="7425" width="15.7109375" bestFit="1" customWidth="1"/>
    <col min="7426" max="7426" width="16" bestFit="1" customWidth="1"/>
    <col min="7427" max="7427" width="15" bestFit="1" customWidth="1"/>
    <col min="7428" max="7428" width="9" bestFit="1" customWidth="1"/>
    <col min="7429" max="7429" width="15" bestFit="1" customWidth="1"/>
    <col min="7430" max="7430" width="12.140625" bestFit="1" customWidth="1"/>
    <col min="7431" max="7431" width="13.28515625" bestFit="1" customWidth="1"/>
    <col min="7432" max="7432" width="15" bestFit="1" customWidth="1"/>
    <col min="7433" max="7434" width="16" bestFit="1" customWidth="1"/>
    <col min="7435" max="7435" width="16.42578125" bestFit="1" customWidth="1"/>
    <col min="7678" max="7678" width="103.85546875" customWidth="1"/>
    <col min="7679" max="7679" width="16" bestFit="1" customWidth="1"/>
    <col min="7680" max="7681" width="15.7109375" bestFit="1" customWidth="1"/>
    <col min="7682" max="7682" width="16" bestFit="1" customWidth="1"/>
    <col min="7683" max="7683" width="15" bestFit="1" customWidth="1"/>
    <col min="7684" max="7684" width="9" bestFit="1" customWidth="1"/>
    <col min="7685" max="7685" width="15" bestFit="1" customWidth="1"/>
    <col min="7686" max="7686" width="12.140625" bestFit="1" customWidth="1"/>
    <col min="7687" max="7687" width="13.28515625" bestFit="1" customWidth="1"/>
    <col min="7688" max="7688" width="15" bestFit="1" customWidth="1"/>
    <col min="7689" max="7690" width="16" bestFit="1" customWidth="1"/>
    <col min="7691" max="7691" width="16.42578125" bestFit="1" customWidth="1"/>
    <col min="7934" max="7934" width="103.85546875" customWidth="1"/>
    <col min="7935" max="7935" width="16" bestFit="1" customWidth="1"/>
    <col min="7936" max="7937" width="15.7109375" bestFit="1" customWidth="1"/>
    <col min="7938" max="7938" width="16" bestFit="1" customWidth="1"/>
    <col min="7939" max="7939" width="15" bestFit="1" customWidth="1"/>
    <col min="7940" max="7940" width="9" bestFit="1" customWidth="1"/>
    <col min="7941" max="7941" width="15" bestFit="1" customWidth="1"/>
    <col min="7942" max="7942" width="12.140625" bestFit="1" customWidth="1"/>
    <col min="7943" max="7943" width="13.28515625" bestFit="1" customWidth="1"/>
    <col min="7944" max="7944" width="15" bestFit="1" customWidth="1"/>
    <col min="7945" max="7946" width="16" bestFit="1" customWidth="1"/>
    <col min="7947" max="7947" width="16.42578125" bestFit="1" customWidth="1"/>
    <col min="8190" max="8190" width="103.85546875" customWidth="1"/>
    <col min="8191" max="8191" width="16" bestFit="1" customWidth="1"/>
    <col min="8192" max="8193" width="15.7109375" bestFit="1" customWidth="1"/>
    <col min="8194" max="8194" width="16" bestFit="1" customWidth="1"/>
    <col min="8195" max="8195" width="15" bestFit="1" customWidth="1"/>
    <col min="8196" max="8196" width="9" bestFit="1" customWidth="1"/>
    <col min="8197" max="8197" width="15" bestFit="1" customWidth="1"/>
    <col min="8198" max="8198" width="12.140625" bestFit="1" customWidth="1"/>
    <col min="8199" max="8199" width="13.28515625" bestFit="1" customWidth="1"/>
    <col min="8200" max="8200" width="15" bestFit="1" customWidth="1"/>
    <col min="8201" max="8202" width="16" bestFit="1" customWidth="1"/>
    <col min="8203" max="8203" width="16.42578125" bestFit="1" customWidth="1"/>
    <col min="8446" max="8446" width="103.85546875" customWidth="1"/>
    <col min="8447" max="8447" width="16" bestFit="1" customWidth="1"/>
    <col min="8448" max="8449" width="15.7109375" bestFit="1" customWidth="1"/>
    <col min="8450" max="8450" width="16" bestFit="1" customWidth="1"/>
    <col min="8451" max="8451" width="15" bestFit="1" customWidth="1"/>
    <col min="8452" max="8452" width="9" bestFit="1" customWidth="1"/>
    <col min="8453" max="8453" width="15" bestFit="1" customWidth="1"/>
    <col min="8454" max="8454" width="12.140625" bestFit="1" customWidth="1"/>
    <col min="8455" max="8455" width="13.28515625" bestFit="1" customWidth="1"/>
    <col min="8456" max="8456" width="15" bestFit="1" customWidth="1"/>
    <col min="8457" max="8458" width="16" bestFit="1" customWidth="1"/>
    <col min="8459" max="8459" width="16.42578125" bestFit="1" customWidth="1"/>
    <col min="8702" max="8702" width="103.85546875" customWidth="1"/>
    <col min="8703" max="8703" width="16" bestFit="1" customWidth="1"/>
    <col min="8704" max="8705" width="15.7109375" bestFit="1" customWidth="1"/>
    <col min="8706" max="8706" width="16" bestFit="1" customWidth="1"/>
    <col min="8707" max="8707" width="15" bestFit="1" customWidth="1"/>
    <col min="8708" max="8708" width="9" bestFit="1" customWidth="1"/>
    <col min="8709" max="8709" width="15" bestFit="1" customWidth="1"/>
    <col min="8710" max="8710" width="12.140625" bestFit="1" customWidth="1"/>
    <col min="8711" max="8711" width="13.28515625" bestFit="1" customWidth="1"/>
    <col min="8712" max="8712" width="15" bestFit="1" customWidth="1"/>
    <col min="8713" max="8714" width="16" bestFit="1" customWidth="1"/>
    <col min="8715" max="8715" width="16.42578125" bestFit="1" customWidth="1"/>
    <col min="8958" max="8958" width="103.85546875" customWidth="1"/>
    <col min="8959" max="8959" width="16" bestFit="1" customWidth="1"/>
    <col min="8960" max="8961" width="15.7109375" bestFit="1" customWidth="1"/>
    <col min="8962" max="8962" width="16" bestFit="1" customWidth="1"/>
    <col min="8963" max="8963" width="15" bestFit="1" customWidth="1"/>
    <col min="8964" max="8964" width="9" bestFit="1" customWidth="1"/>
    <col min="8965" max="8965" width="15" bestFit="1" customWidth="1"/>
    <col min="8966" max="8966" width="12.140625" bestFit="1" customWidth="1"/>
    <col min="8967" max="8967" width="13.28515625" bestFit="1" customWidth="1"/>
    <col min="8968" max="8968" width="15" bestFit="1" customWidth="1"/>
    <col min="8969" max="8970" width="16" bestFit="1" customWidth="1"/>
    <col min="8971" max="8971" width="16.42578125" bestFit="1" customWidth="1"/>
    <col min="9214" max="9214" width="103.85546875" customWidth="1"/>
    <col min="9215" max="9215" width="16" bestFit="1" customWidth="1"/>
    <col min="9216" max="9217" width="15.7109375" bestFit="1" customWidth="1"/>
    <col min="9218" max="9218" width="16" bestFit="1" customWidth="1"/>
    <col min="9219" max="9219" width="15" bestFit="1" customWidth="1"/>
    <col min="9220" max="9220" width="9" bestFit="1" customWidth="1"/>
    <col min="9221" max="9221" width="15" bestFit="1" customWidth="1"/>
    <col min="9222" max="9222" width="12.140625" bestFit="1" customWidth="1"/>
    <col min="9223" max="9223" width="13.28515625" bestFit="1" customWidth="1"/>
    <col min="9224" max="9224" width="15" bestFit="1" customWidth="1"/>
    <col min="9225" max="9226" width="16" bestFit="1" customWidth="1"/>
    <col min="9227" max="9227" width="16.42578125" bestFit="1" customWidth="1"/>
    <col min="9470" max="9470" width="103.85546875" customWidth="1"/>
    <col min="9471" max="9471" width="16" bestFit="1" customWidth="1"/>
    <col min="9472" max="9473" width="15.7109375" bestFit="1" customWidth="1"/>
    <col min="9474" max="9474" width="16" bestFit="1" customWidth="1"/>
    <col min="9475" max="9475" width="15" bestFit="1" customWidth="1"/>
    <col min="9476" max="9476" width="9" bestFit="1" customWidth="1"/>
    <col min="9477" max="9477" width="15" bestFit="1" customWidth="1"/>
    <col min="9478" max="9478" width="12.140625" bestFit="1" customWidth="1"/>
    <col min="9479" max="9479" width="13.28515625" bestFit="1" customWidth="1"/>
    <col min="9480" max="9480" width="15" bestFit="1" customWidth="1"/>
    <col min="9481" max="9482" width="16" bestFit="1" customWidth="1"/>
    <col min="9483" max="9483" width="16.42578125" bestFit="1" customWidth="1"/>
    <col min="9726" max="9726" width="103.85546875" customWidth="1"/>
    <col min="9727" max="9727" width="16" bestFit="1" customWidth="1"/>
    <col min="9728" max="9729" width="15.7109375" bestFit="1" customWidth="1"/>
    <col min="9730" max="9730" width="16" bestFit="1" customWidth="1"/>
    <col min="9731" max="9731" width="15" bestFit="1" customWidth="1"/>
    <col min="9732" max="9732" width="9" bestFit="1" customWidth="1"/>
    <col min="9733" max="9733" width="15" bestFit="1" customWidth="1"/>
    <col min="9734" max="9734" width="12.140625" bestFit="1" customWidth="1"/>
    <col min="9735" max="9735" width="13.28515625" bestFit="1" customWidth="1"/>
    <col min="9736" max="9736" width="15" bestFit="1" customWidth="1"/>
    <col min="9737" max="9738" width="16" bestFit="1" customWidth="1"/>
    <col min="9739" max="9739" width="16.42578125" bestFit="1" customWidth="1"/>
    <col min="9982" max="9982" width="103.85546875" customWidth="1"/>
    <col min="9983" max="9983" width="16" bestFit="1" customWidth="1"/>
    <col min="9984" max="9985" width="15.7109375" bestFit="1" customWidth="1"/>
    <col min="9986" max="9986" width="16" bestFit="1" customWidth="1"/>
    <col min="9987" max="9987" width="15" bestFit="1" customWidth="1"/>
    <col min="9988" max="9988" width="9" bestFit="1" customWidth="1"/>
    <col min="9989" max="9989" width="15" bestFit="1" customWidth="1"/>
    <col min="9990" max="9990" width="12.140625" bestFit="1" customWidth="1"/>
    <col min="9991" max="9991" width="13.28515625" bestFit="1" customWidth="1"/>
    <col min="9992" max="9992" width="15" bestFit="1" customWidth="1"/>
    <col min="9993" max="9994" width="16" bestFit="1" customWidth="1"/>
    <col min="9995" max="9995" width="16.42578125" bestFit="1" customWidth="1"/>
    <col min="10238" max="10238" width="103.85546875" customWidth="1"/>
    <col min="10239" max="10239" width="16" bestFit="1" customWidth="1"/>
    <col min="10240" max="10241" width="15.7109375" bestFit="1" customWidth="1"/>
    <col min="10242" max="10242" width="16" bestFit="1" customWidth="1"/>
    <col min="10243" max="10243" width="15" bestFit="1" customWidth="1"/>
    <col min="10244" max="10244" width="9" bestFit="1" customWidth="1"/>
    <col min="10245" max="10245" width="15" bestFit="1" customWidth="1"/>
    <col min="10246" max="10246" width="12.140625" bestFit="1" customWidth="1"/>
    <col min="10247" max="10247" width="13.28515625" bestFit="1" customWidth="1"/>
    <col min="10248" max="10248" width="15" bestFit="1" customWidth="1"/>
    <col min="10249" max="10250" width="16" bestFit="1" customWidth="1"/>
    <col min="10251" max="10251" width="16.42578125" bestFit="1" customWidth="1"/>
    <col min="10494" max="10494" width="103.85546875" customWidth="1"/>
    <col min="10495" max="10495" width="16" bestFit="1" customWidth="1"/>
    <col min="10496" max="10497" width="15.7109375" bestFit="1" customWidth="1"/>
    <col min="10498" max="10498" width="16" bestFit="1" customWidth="1"/>
    <col min="10499" max="10499" width="15" bestFit="1" customWidth="1"/>
    <col min="10500" max="10500" width="9" bestFit="1" customWidth="1"/>
    <col min="10501" max="10501" width="15" bestFit="1" customWidth="1"/>
    <col min="10502" max="10502" width="12.140625" bestFit="1" customWidth="1"/>
    <col min="10503" max="10503" width="13.28515625" bestFit="1" customWidth="1"/>
    <col min="10504" max="10504" width="15" bestFit="1" customWidth="1"/>
    <col min="10505" max="10506" width="16" bestFit="1" customWidth="1"/>
    <col min="10507" max="10507" width="16.42578125" bestFit="1" customWidth="1"/>
    <col min="10750" max="10750" width="103.85546875" customWidth="1"/>
    <col min="10751" max="10751" width="16" bestFit="1" customWidth="1"/>
    <col min="10752" max="10753" width="15.7109375" bestFit="1" customWidth="1"/>
    <col min="10754" max="10754" width="16" bestFit="1" customWidth="1"/>
    <col min="10755" max="10755" width="15" bestFit="1" customWidth="1"/>
    <col min="10756" max="10756" width="9" bestFit="1" customWidth="1"/>
    <col min="10757" max="10757" width="15" bestFit="1" customWidth="1"/>
    <col min="10758" max="10758" width="12.140625" bestFit="1" customWidth="1"/>
    <col min="10759" max="10759" width="13.28515625" bestFit="1" customWidth="1"/>
    <col min="10760" max="10760" width="15" bestFit="1" customWidth="1"/>
    <col min="10761" max="10762" width="16" bestFit="1" customWidth="1"/>
    <col min="10763" max="10763" width="16.42578125" bestFit="1" customWidth="1"/>
    <col min="11006" max="11006" width="103.85546875" customWidth="1"/>
    <col min="11007" max="11007" width="16" bestFit="1" customWidth="1"/>
    <col min="11008" max="11009" width="15.7109375" bestFit="1" customWidth="1"/>
    <col min="11010" max="11010" width="16" bestFit="1" customWidth="1"/>
    <col min="11011" max="11011" width="15" bestFit="1" customWidth="1"/>
    <col min="11012" max="11012" width="9" bestFit="1" customWidth="1"/>
    <col min="11013" max="11013" width="15" bestFit="1" customWidth="1"/>
    <col min="11014" max="11014" width="12.140625" bestFit="1" customWidth="1"/>
    <col min="11015" max="11015" width="13.28515625" bestFit="1" customWidth="1"/>
    <col min="11016" max="11016" width="15" bestFit="1" customWidth="1"/>
    <col min="11017" max="11018" width="16" bestFit="1" customWidth="1"/>
    <col min="11019" max="11019" width="16.42578125" bestFit="1" customWidth="1"/>
    <col min="11262" max="11262" width="103.85546875" customWidth="1"/>
    <col min="11263" max="11263" width="16" bestFit="1" customWidth="1"/>
    <col min="11264" max="11265" width="15.7109375" bestFit="1" customWidth="1"/>
    <col min="11266" max="11266" width="16" bestFit="1" customWidth="1"/>
    <col min="11267" max="11267" width="15" bestFit="1" customWidth="1"/>
    <col min="11268" max="11268" width="9" bestFit="1" customWidth="1"/>
    <col min="11269" max="11269" width="15" bestFit="1" customWidth="1"/>
    <col min="11270" max="11270" width="12.140625" bestFit="1" customWidth="1"/>
    <col min="11271" max="11271" width="13.28515625" bestFit="1" customWidth="1"/>
    <col min="11272" max="11272" width="15" bestFit="1" customWidth="1"/>
    <col min="11273" max="11274" width="16" bestFit="1" customWidth="1"/>
    <col min="11275" max="11275" width="16.42578125" bestFit="1" customWidth="1"/>
    <col min="11518" max="11518" width="103.85546875" customWidth="1"/>
    <col min="11519" max="11519" width="16" bestFit="1" customWidth="1"/>
    <col min="11520" max="11521" width="15.7109375" bestFit="1" customWidth="1"/>
    <col min="11522" max="11522" width="16" bestFit="1" customWidth="1"/>
    <col min="11523" max="11523" width="15" bestFit="1" customWidth="1"/>
    <col min="11524" max="11524" width="9" bestFit="1" customWidth="1"/>
    <col min="11525" max="11525" width="15" bestFit="1" customWidth="1"/>
    <col min="11526" max="11526" width="12.140625" bestFit="1" customWidth="1"/>
    <col min="11527" max="11527" width="13.28515625" bestFit="1" customWidth="1"/>
    <col min="11528" max="11528" width="15" bestFit="1" customWidth="1"/>
    <col min="11529" max="11530" width="16" bestFit="1" customWidth="1"/>
    <col min="11531" max="11531" width="16.42578125" bestFit="1" customWidth="1"/>
    <col min="11774" max="11774" width="103.85546875" customWidth="1"/>
    <col min="11775" max="11775" width="16" bestFit="1" customWidth="1"/>
    <col min="11776" max="11777" width="15.7109375" bestFit="1" customWidth="1"/>
    <col min="11778" max="11778" width="16" bestFit="1" customWidth="1"/>
    <col min="11779" max="11779" width="15" bestFit="1" customWidth="1"/>
    <col min="11780" max="11780" width="9" bestFit="1" customWidth="1"/>
    <col min="11781" max="11781" width="15" bestFit="1" customWidth="1"/>
    <col min="11782" max="11782" width="12.140625" bestFit="1" customWidth="1"/>
    <col min="11783" max="11783" width="13.28515625" bestFit="1" customWidth="1"/>
    <col min="11784" max="11784" width="15" bestFit="1" customWidth="1"/>
    <col min="11785" max="11786" width="16" bestFit="1" customWidth="1"/>
    <col min="11787" max="11787" width="16.42578125" bestFit="1" customWidth="1"/>
    <col min="12030" max="12030" width="103.85546875" customWidth="1"/>
    <col min="12031" max="12031" width="16" bestFit="1" customWidth="1"/>
    <col min="12032" max="12033" width="15.7109375" bestFit="1" customWidth="1"/>
    <col min="12034" max="12034" width="16" bestFit="1" customWidth="1"/>
    <col min="12035" max="12035" width="15" bestFit="1" customWidth="1"/>
    <col min="12036" max="12036" width="9" bestFit="1" customWidth="1"/>
    <col min="12037" max="12037" width="15" bestFit="1" customWidth="1"/>
    <col min="12038" max="12038" width="12.140625" bestFit="1" customWidth="1"/>
    <col min="12039" max="12039" width="13.28515625" bestFit="1" customWidth="1"/>
    <col min="12040" max="12040" width="15" bestFit="1" customWidth="1"/>
    <col min="12041" max="12042" width="16" bestFit="1" customWidth="1"/>
    <col min="12043" max="12043" width="16.42578125" bestFit="1" customWidth="1"/>
    <col min="12286" max="12286" width="103.85546875" customWidth="1"/>
    <col min="12287" max="12287" width="16" bestFit="1" customWidth="1"/>
    <col min="12288" max="12289" width="15.7109375" bestFit="1" customWidth="1"/>
    <col min="12290" max="12290" width="16" bestFit="1" customWidth="1"/>
    <col min="12291" max="12291" width="15" bestFit="1" customWidth="1"/>
    <col min="12292" max="12292" width="9" bestFit="1" customWidth="1"/>
    <col min="12293" max="12293" width="15" bestFit="1" customWidth="1"/>
    <col min="12294" max="12294" width="12.140625" bestFit="1" customWidth="1"/>
    <col min="12295" max="12295" width="13.28515625" bestFit="1" customWidth="1"/>
    <col min="12296" max="12296" width="15" bestFit="1" customWidth="1"/>
    <col min="12297" max="12298" width="16" bestFit="1" customWidth="1"/>
    <col min="12299" max="12299" width="16.42578125" bestFit="1" customWidth="1"/>
    <col min="12542" max="12542" width="103.85546875" customWidth="1"/>
    <col min="12543" max="12543" width="16" bestFit="1" customWidth="1"/>
    <col min="12544" max="12545" width="15.7109375" bestFit="1" customWidth="1"/>
    <col min="12546" max="12546" width="16" bestFit="1" customWidth="1"/>
    <col min="12547" max="12547" width="15" bestFit="1" customWidth="1"/>
    <col min="12548" max="12548" width="9" bestFit="1" customWidth="1"/>
    <col min="12549" max="12549" width="15" bestFit="1" customWidth="1"/>
    <col min="12550" max="12550" width="12.140625" bestFit="1" customWidth="1"/>
    <col min="12551" max="12551" width="13.28515625" bestFit="1" customWidth="1"/>
    <col min="12552" max="12552" width="15" bestFit="1" customWidth="1"/>
    <col min="12553" max="12554" width="16" bestFit="1" customWidth="1"/>
    <col min="12555" max="12555" width="16.42578125" bestFit="1" customWidth="1"/>
    <col min="12798" max="12798" width="103.85546875" customWidth="1"/>
    <col min="12799" max="12799" width="16" bestFit="1" customWidth="1"/>
    <col min="12800" max="12801" width="15.7109375" bestFit="1" customWidth="1"/>
    <col min="12802" max="12802" width="16" bestFit="1" customWidth="1"/>
    <col min="12803" max="12803" width="15" bestFit="1" customWidth="1"/>
    <col min="12804" max="12804" width="9" bestFit="1" customWidth="1"/>
    <col min="12805" max="12805" width="15" bestFit="1" customWidth="1"/>
    <col min="12806" max="12806" width="12.140625" bestFit="1" customWidth="1"/>
    <col min="12807" max="12807" width="13.28515625" bestFit="1" customWidth="1"/>
    <col min="12808" max="12808" width="15" bestFit="1" customWidth="1"/>
    <col min="12809" max="12810" width="16" bestFit="1" customWidth="1"/>
    <col min="12811" max="12811" width="16.42578125" bestFit="1" customWidth="1"/>
    <col min="13054" max="13054" width="103.85546875" customWidth="1"/>
    <col min="13055" max="13055" width="16" bestFit="1" customWidth="1"/>
    <col min="13056" max="13057" width="15.7109375" bestFit="1" customWidth="1"/>
    <col min="13058" max="13058" width="16" bestFit="1" customWidth="1"/>
    <col min="13059" max="13059" width="15" bestFit="1" customWidth="1"/>
    <col min="13060" max="13060" width="9" bestFit="1" customWidth="1"/>
    <col min="13061" max="13061" width="15" bestFit="1" customWidth="1"/>
    <col min="13062" max="13062" width="12.140625" bestFit="1" customWidth="1"/>
    <col min="13063" max="13063" width="13.28515625" bestFit="1" customWidth="1"/>
    <col min="13064" max="13064" width="15" bestFit="1" customWidth="1"/>
    <col min="13065" max="13066" width="16" bestFit="1" customWidth="1"/>
    <col min="13067" max="13067" width="16.42578125" bestFit="1" customWidth="1"/>
    <col min="13310" max="13310" width="103.85546875" customWidth="1"/>
    <col min="13311" max="13311" width="16" bestFit="1" customWidth="1"/>
    <col min="13312" max="13313" width="15.7109375" bestFit="1" customWidth="1"/>
    <col min="13314" max="13314" width="16" bestFit="1" customWidth="1"/>
    <col min="13315" max="13315" width="15" bestFit="1" customWidth="1"/>
    <col min="13316" max="13316" width="9" bestFit="1" customWidth="1"/>
    <col min="13317" max="13317" width="15" bestFit="1" customWidth="1"/>
    <col min="13318" max="13318" width="12.140625" bestFit="1" customWidth="1"/>
    <col min="13319" max="13319" width="13.28515625" bestFit="1" customWidth="1"/>
    <col min="13320" max="13320" width="15" bestFit="1" customWidth="1"/>
    <col min="13321" max="13322" width="16" bestFit="1" customWidth="1"/>
    <col min="13323" max="13323" width="16.42578125" bestFit="1" customWidth="1"/>
    <col min="13566" max="13566" width="103.85546875" customWidth="1"/>
    <col min="13567" max="13567" width="16" bestFit="1" customWidth="1"/>
    <col min="13568" max="13569" width="15.7109375" bestFit="1" customWidth="1"/>
    <col min="13570" max="13570" width="16" bestFit="1" customWidth="1"/>
    <col min="13571" max="13571" width="15" bestFit="1" customWidth="1"/>
    <col min="13572" max="13572" width="9" bestFit="1" customWidth="1"/>
    <col min="13573" max="13573" width="15" bestFit="1" customWidth="1"/>
    <col min="13574" max="13574" width="12.140625" bestFit="1" customWidth="1"/>
    <col min="13575" max="13575" width="13.28515625" bestFit="1" customWidth="1"/>
    <col min="13576" max="13576" width="15" bestFit="1" customWidth="1"/>
    <col min="13577" max="13578" width="16" bestFit="1" customWidth="1"/>
    <col min="13579" max="13579" width="16.42578125" bestFit="1" customWidth="1"/>
    <col min="13822" max="13822" width="103.85546875" customWidth="1"/>
    <col min="13823" max="13823" width="16" bestFit="1" customWidth="1"/>
    <col min="13824" max="13825" width="15.7109375" bestFit="1" customWidth="1"/>
    <col min="13826" max="13826" width="16" bestFit="1" customWidth="1"/>
    <col min="13827" max="13827" width="15" bestFit="1" customWidth="1"/>
    <col min="13828" max="13828" width="9" bestFit="1" customWidth="1"/>
    <col min="13829" max="13829" width="15" bestFit="1" customWidth="1"/>
    <col min="13830" max="13830" width="12.140625" bestFit="1" customWidth="1"/>
    <col min="13831" max="13831" width="13.28515625" bestFit="1" customWidth="1"/>
    <col min="13832" max="13832" width="15" bestFit="1" customWidth="1"/>
    <col min="13833" max="13834" width="16" bestFit="1" customWidth="1"/>
    <col min="13835" max="13835" width="16.42578125" bestFit="1" customWidth="1"/>
    <col min="14078" max="14078" width="103.85546875" customWidth="1"/>
    <col min="14079" max="14079" width="16" bestFit="1" customWidth="1"/>
    <col min="14080" max="14081" width="15.7109375" bestFit="1" customWidth="1"/>
    <col min="14082" max="14082" width="16" bestFit="1" customWidth="1"/>
    <col min="14083" max="14083" width="15" bestFit="1" customWidth="1"/>
    <col min="14084" max="14084" width="9" bestFit="1" customWidth="1"/>
    <col min="14085" max="14085" width="15" bestFit="1" customWidth="1"/>
    <col min="14086" max="14086" width="12.140625" bestFit="1" customWidth="1"/>
    <col min="14087" max="14087" width="13.28515625" bestFit="1" customWidth="1"/>
    <col min="14088" max="14088" width="15" bestFit="1" customWidth="1"/>
    <col min="14089" max="14090" width="16" bestFit="1" customWidth="1"/>
    <col min="14091" max="14091" width="16.42578125" bestFit="1" customWidth="1"/>
    <col min="14334" max="14334" width="103.85546875" customWidth="1"/>
    <col min="14335" max="14335" width="16" bestFit="1" customWidth="1"/>
    <col min="14336" max="14337" width="15.7109375" bestFit="1" customWidth="1"/>
    <col min="14338" max="14338" width="16" bestFit="1" customWidth="1"/>
    <col min="14339" max="14339" width="15" bestFit="1" customWidth="1"/>
    <col min="14340" max="14340" width="9" bestFit="1" customWidth="1"/>
    <col min="14341" max="14341" width="15" bestFit="1" customWidth="1"/>
    <col min="14342" max="14342" width="12.140625" bestFit="1" customWidth="1"/>
    <col min="14343" max="14343" width="13.28515625" bestFit="1" customWidth="1"/>
    <col min="14344" max="14344" width="15" bestFit="1" customWidth="1"/>
    <col min="14345" max="14346" width="16" bestFit="1" customWidth="1"/>
    <col min="14347" max="14347" width="16.42578125" bestFit="1" customWidth="1"/>
    <col min="14590" max="14590" width="103.85546875" customWidth="1"/>
    <col min="14591" max="14591" width="16" bestFit="1" customWidth="1"/>
    <col min="14592" max="14593" width="15.7109375" bestFit="1" customWidth="1"/>
    <col min="14594" max="14594" width="16" bestFit="1" customWidth="1"/>
    <col min="14595" max="14595" width="15" bestFit="1" customWidth="1"/>
    <col min="14596" max="14596" width="9" bestFit="1" customWidth="1"/>
    <col min="14597" max="14597" width="15" bestFit="1" customWidth="1"/>
    <col min="14598" max="14598" width="12.140625" bestFit="1" customWidth="1"/>
    <col min="14599" max="14599" width="13.28515625" bestFit="1" customWidth="1"/>
    <col min="14600" max="14600" width="15" bestFit="1" customWidth="1"/>
    <col min="14601" max="14602" width="16" bestFit="1" customWidth="1"/>
    <col min="14603" max="14603" width="16.42578125" bestFit="1" customWidth="1"/>
    <col min="14846" max="14846" width="103.85546875" customWidth="1"/>
    <col min="14847" max="14847" width="16" bestFit="1" customWidth="1"/>
    <col min="14848" max="14849" width="15.7109375" bestFit="1" customWidth="1"/>
    <col min="14850" max="14850" width="16" bestFit="1" customWidth="1"/>
    <col min="14851" max="14851" width="15" bestFit="1" customWidth="1"/>
    <col min="14852" max="14852" width="9" bestFit="1" customWidth="1"/>
    <col min="14853" max="14853" width="15" bestFit="1" customWidth="1"/>
    <col min="14854" max="14854" width="12.140625" bestFit="1" customWidth="1"/>
    <col min="14855" max="14855" width="13.28515625" bestFit="1" customWidth="1"/>
    <col min="14856" max="14856" width="15" bestFit="1" customWidth="1"/>
    <col min="14857" max="14858" width="16" bestFit="1" customWidth="1"/>
    <col min="14859" max="14859" width="16.42578125" bestFit="1" customWidth="1"/>
    <col min="15102" max="15102" width="103.85546875" customWidth="1"/>
    <col min="15103" max="15103" width="16" bestFit="1" customWidth="1"/>
    <col min="15104" max="15105" width="15.7109375" bestFit="1" customWidth="1"/>
    <col min="15106" max="15106" width="16" bestFit="1" customWidth="1"/>
    <col min="15107" max="15107" width="15" bestFit="1" customWidth="1"/>
    <col min="15108" max="15108" width="9" bestFit="1" customWidth="1"/>
    <col min="15109" max="15109" width="15" bestFit="1" customWidth="1"/>
    <col min="15110" max="15110" width="12.140625" bestFit="1" customWidth="1"/>
    <col min="15111" max="15111" width="13.28515625" bestFit="1" customWidth="1"/>
    <col min="15112" max="15112" width="15" bestFit="1" customWidth="1"/>
    <col min="15113" max="15114" width="16" bestFit="1" customWidth="1"/>
    <col min="15115" max="15115" width="16.42578125" bestFit="1" customWidth="1"/>
    <col min="15358" max="15358" width="103.85546875" customWidth="1"/>
    <col min="15359" max="15359" width="16" bestFit="1" customWidth="1"/>
    <col min="15360" max="15361" width="15.7109375" bestFit="1" customWidth="1"/>
    <col min="15362" max="15362" width="16" bestFit="1" customWidth="1"/>
    <col min="15363" max="15363" width="15" bestFit="1" customWidth="1"/>
    <col min="15364" max="15364" width="9" bestFit="1" customWidth="1"/>
    <col min="15365" max="15365" width="15" bestFit="1" customWidth="1"/>
    <col min="15366" max="15366" width="12.140625" bestFit="1" customWidth="1"/>
    <col min="15367" max="15367" width="13.28515625" bestFit="1" customWidth="1"/>
    <col min="15368" max="15368" width="15" bestFit="1" customWidth="1"/>
    <col min="15369" max="15370" width="16" bestFit="1" customWidth="1"/>
    <col min="15371" max="15371" width="16.42578125" bestFit="1" customWidth="1"/>
    <col min="15614" max="15614" width="103.85546875" customWidth="1"/>
    <col min="15615" max="15615" width="16" bestFit="1" customWidth="1"/>
    <col min="15616" max="15617" width="15.7109375" bestFit="1" customWidth="1"/>
    <col min="15618" max="15618" width="16" bestFit="1" customWidth="1"/>
    <col min="15619" max="15619" width="15" bestFit="1" customWidth="1"/>
    <col min="15620" max="15620" width="9" bestFit="1" customWidth="1"/>
    <col min="15621" max="15621" width="15" bestFit="1" customWidth="1"/>
    <col min="15622" max="15622" width="12.140625" bestFit="1" customWidth="1"/>
    <col min="15623" max="15623" width="13.28515625" bestFit="1" customWidth="1"/>
    <col min="15624" max="15624" width="15" bestFit="1" customWidth="1"/>
    <col min="15625" max="15626" width="16" bestFit="1" customWidth="1"/>
    <col min="15627" max="15627" width="16.42578125" bestFit="1" customWidth="1"/>
    <col min="15870" max="15870" width="103.85546875" customWidth="1"/>
    <col min="15871" max="15871" width="16" bestFit="1" customWidth="1"/>
    <col min="15872" max="15873" width="15.7109375" bestFit="1" customWidth="1"/>
    <col min="15874" max="15874" width="16" bestFit="1" customWidth="1"/>
    <col min="15875" max="15875" width="15" bestFit="1" customWidth="1"/>
    <col min="15876" max="15876" width="9" bestFit="1" customWidth="1"/>
    <col min="15877" max="15877" width="15" bestFit="1" customWidth="1"/>
    <col min="15878" max="15878" width="12.140625" bestFit="1" customWidth="1"/>
    <col min="15879" max="15879" width="13.28515625" bestFit="1" customWidth="1"/>
    <col min="15880" max="15880" width="15" bestFit="1" customWidth="1"/>
    <col min="15881" max="15882" width="16" bestFit="1" customWidth="1"/>
    <col min="15883" max="15883" width="16.42578125" bestFit="1" customWidth="1"/>
    <col min="16126" max="16126" width="103.85546875" customWidth="1"/>
    <col min="16127" max="16127" width="16" bestFit="1" customWidth="1"/>
    <col min="16128" max="16129" width="15.7109375" bestFit="1" customWidth="1"/>
    <col min="16130" max="16130" width="16" bestFit="1" customWidth="1"/>
    <col min="16131" max="16131" width="15" bestFit="1" customWidth="1"/>
    <col min="16132" max="16132" width="9" bestFit="1" customWidth="1"/>
    <col min="16133" max="16133" width="15" bestFit="1" customWidth="1"/>
    <col min="16134" max="16134" width="12.140625" bestFit="1" customWidth="1"/>
    <col min="16135" max="16135" width="13.28515625" bestFit="1" customWidth="1"/>
    <col min="16136" max="16136" width="15" bestFit="1" customWidth="1"/>
    <col min="16137" max="16138" width="16" bestFit="1" customWidth="1"/>
    <col min="16139" max="16139" width="16.42578125" bestFit="1" customWidth="1"/>
  </cols>
  <sheetData>
    <row r="1" spans="1:13" ht="18.75" x14ac:dyDescent="0.3">
      <c r="A1" s="3" t="s">
        <v>59</v>
      </c>
    </row>
    <row r="2" spans="1:13" ht="15.75" x14ac:dyDescent="0.25">
      <c r="A2" s="4" t="s">
        <v>0</v>
      </c>
    </row>
    <row r="3" spans="1:13" ht="15.75" thickBot="1" x14ac:dyDescent="0.3"/>
    <row r="4" spans="1:13" ht="75.75" thickBot="1" x14ac:dyDescent="0.3">
      <c r="A4" s="14" t="s">
        <v>1</v>
      </c>
      <c r="B4" s="18"/>
      <c r="C4" s="19" t="s">
        <v>33</v>
      </c>
      <c r="D4" s="18"/>
      <c r="E4" s="19" t="s">
        <v>53</v>
      </c>
      <c r="F4" s="20" t="s">
        <v>54</v>
      </c>
      <c r="G4" s="18"/>
      <c r="H4" s="21" t="s">
        <v>55</v>
      </c>
      <c r="I4" s="19" t="s">
        <v>48</v>
      </c>
      <c r="J4" s="19" t="s">
        <v>56</v>
      </c>
      <c r="K4" s="18"/>
      <c r="L4" s="18"/>
      <c r="M4" s="18"/>
    </row>
    <row r="5" spans="1:13" x14ac:dyDescent="0.25">
      <c r="A5" s="9"/>
      <c r="B5" s="5" t="s">
        <v>2</v>
      </c>
      <c r="C5" s="1"/>
      <c r="D5" s="5" t="s">
        <v>4</v>
      </c>
      <c r="E5" s="1"/>
      <c r="F5" s="22"/>
      <c r="G5" s="5" t="s">
        <v>49</v>
      </c>
      <c r="H5" s="1"/>
      <c r="I5" s="1"/>
      <c r="J5" s="1"/>
      <c r="K5" s="5" t="s">
        <v>3</v>
      </c>
      <c r="L5" s="5" t="s">
        <v>22</v>
      </c>
      <c r="M5" s="5" t="s">
        <v>60</v>
      </c>
    </row>
    <row r="6" spans="1:13" x14ac:dyDescent="0.25">
      <c r="A6" s="9"/>
      <c r="B6" s="6" t="s">
        <v>57</v>
      </c>
      <c r="C6" s="2" t="s">
        <v>23</v>
      </c>
      <c r="D6" s="6" t="s">
        <v>5</v>
      </c>
      <c r="E6" s="2" t="s">
        <v>24</v>
      </c>
      <c r="F6" s="23" t="s">
        <v>25</v>
      </c>
      <c r="G6" s="6" t="s">
        <v>50</v>
      </c>
      <c r="H6" s="2" t="s">
        <v>26</v>
      </c>
      <c r="I6" s="2" t="s">
        <v>27</v>
      </c>
      <c r="J6" s="2" t="s">
        <v>28</v>
      </c>
      <c r="K6" s="6" t="s">
        <v>29</v>
      </c>
      <c r="L6" s="6" t="s">
        <v>30</v>
      </c>
      <c r="M6" s="6" t="s">
        <v>61</v>
      </c>
    </row>
    <row r="7" spans="1:13" ht="15.75" thickBot="1" x14ac:dyDescent="0.3">
      <c r="A7" s="9"/>
      <c r="B7" s="6"/>
      <c r="C7" s="2"/>
      <c r="D7" s="6"/>
      <c r="E7" s="2"/>
      <c r="F7" s="23"/>
      <c r="G7" s="6">
        <v>2020</v>
      </c>
      <c r="H7" s="2"/>
      <c r="I7" s="2"/>
      <c r="J7" s="2"/>
      <c r="K7" s="6">
        <v>2020</v>
      </c>
      <c r="L7" s="6" t="s">
        <v>58</v>
      </c>
      <c r="M7" s="6">
        <v>2020</v>
      </c>
    </row>
    <row r="8" spans="1:13" x14ac:dyDescent="0.25">
      <c r="A8" s="10" t="s">
        <v>6</v>
      </c>
      <c r="B8" s="15"/>
      <c r="C8" s="16"/>
      <c r="D8" s="7"/>
      <c r="E8" s="16"/>
      <c r="F8" s="24"/>
      <c r="G8" s="7"/>
      <c r="H8" s="8"/>
      <c r="I8" s="8"/>
      <c r="J8" s="8"/>
      <c r="K8" s="7"/>
      <c r="L8" s="7"/>
      <c r="M8" s="7"/>
    </row>
    <row r="9" spans="1:13" x14ac:dyDescent="0.25">
      <c r="A9" s="17" t="s">
        <v>7</v>
      </c>
      <c r="B9" s="25">
        <v>19734339959</v>
      </c>
      <c r="C9" s="26">
        <v>-5120465500</v>
      </c>
      <c r="D9" s="27">
        <f>B9+C9</f>
        <v>14613874459</v>
      </c>
      <c r="E9" s="28"/>
      <c r="F9" s="26">
        <v>-51897378</v>
      </c>
      <c r="G9" s="27">
        <f>D9+E9+F9</f>
        <v>14561977081</v>
      </c>
      <c r="H9" s="26"/>
      <c r="I9" s="26">
        <v>6511470863</v>
      </c>
      <c r="J9" s="26">
        <v>-115000000</v>
      </c>
      <c r="K9" s="29">
        <f>H9+I9+J9</f>
        <v>6396470863</v>
      </c>
      <c r="L9" s="29">
        <f>C9+E9+F9+H9+I9+J9</f>
        <v>1224107985</v>
      </c>
      <c r="M9" s="29">
        <f>G9+H9+I9+J9</f>
        <v>20958447944</v>
      </c>
    </row>
    <row r="10" spans="1:13" x14ac:dyDescent="0.25">
      <c r="A10" s="11" t="s">
        <v>8</v>
      </c>
      <c r="B10" s="30"/>
      <c r="C10" s="31"/>
      <c r="D10" s="29"/>
      <c r="E10" s="32"/>
      <c r="F10" s="31"/>
      <c r="G10" s="29"/>
      <c r="H10" s="31"/>
      <c r="I10" s="31"/>
      <c r="J10" s="31"/>
      <c r="K10" s="33"/>
      <c r="L10" s="33"/>
      <c r="M10" s="29"/>
    </row>
    <row r="11" spans="1:13" x14ac:dyDescent="0.25">
      <c r="A11" s="12" t="s">
        <v>62</v>
      </c>
      <c r="B11" s="25">
        <v>19734339959</v>
      </c>
      <c r="C11" s="34">
        <v>-5120465500</v>
      </c>
      <c r="D11" s="27">
        <f t="shared" ref="D11:D45" si="0">B11+C11</f>
        <v>14613874459</v>
      </c>
      <c r="E11" s="35"/>
      <c r="F11" s="34">
        <v>-51897378</v>
      </c>
      <c r="G11" s="27">
        <f t="shared" ref="G11:G45" si="1">D11+E11+F11</f>
        <v>14561977081</v>
      </c>
      <c r="H11" s="34"/>
      <c r="I11" s="34">
        <v>6511470863</v>
      </c>
      <c r="J11" s="34">
        <v>-115000000</v>
      </c>
      <c r="K11" s="33">
        <f t="shared" ref="K11:K45" si="2">H11+I11+J11</f>
        <v>6396470863</v>
      </c>
      <c r="L11" s="33">
        <f t="shared" ref="L11:L45" si="3">C11+E11+F11+H11+I11+J11</f>
        <v>1224107985</v>
      </c>
      <c r="M11" s="27">
        <f t="shared" ref="M11:M45" si="4">G11+H11+I11+J11</f>
        <v>20958447944</v>
      </c>
    </row>
    <row r="12" spans="1:13" x14ac:dyDescent="0.25">
      <c r="A12" s="13" t="s">
        <v>9</v>
      </c>
      <c r="B12" s="30"/>
      <c r="C12" s="36"/>
      <c r="D12" s="29"/>
      <c r="E12" s="37"/>
      <c r="F12" s="36"/>
      <c r="G12" s="29"/>
      <c r="H12" s="36"/>
      <c r="I12" s="36"/>
      <c r="J12" s="36"/>
      <c r="K12" s="33"/>
      <c r="L12" s="33"/>
      <c r="M12" s="29"/>
    </row>
    <row r="13" spans="1:13" x14ac:dyDescent="0.25">
      <c r="A13" s="38" t="s">
        <v>34</v>
      </c>
      <c r="B13" s="25">
        <v>10186540</v>
      </c>
      <c r="C13" s="34"/>
      <c r="D13" s="27">
        <f t="shared" si="0"/>
        <v>10186540</v>
      </c>
      <c r="E13" s="35"/>
      <c r="F13" s="34"/>
      <c r="G13" s="27">
        <f t="shared" si="1"/>
        <v>10186540</v>
      </c>
      <c r="H13" s="34"/>
      <c r="I13" s="34"/>
      <c r="J13" s="34"/>
      <c r="K13" s="33"/>
      <c r="L13" s="33"/>
      <c r="M13" s="27">
        <f t="shared" si="4"/>
        <v>10186540</v>
      </c>
    </row>
    <row r="14" spans="1:13" x14ac:dyDescent="0.25">
      <c r="A14" s="38" t="s">
        <v>35</v>
      </c>
      <c r="B14" s="25"/>
      <c r="C14" s="34"/>
      <c r="D14" s="27">
        <f t="shared" si="0"/>
        <v>0</v>
      </c>
      <c r="E14" s="35"/>
      <c r="F14" s="34"/>
      <c r="G14" s="27">
        <f t="shared" si="1"/>
        <v>0</v>
      </c>
      <c r="H14" s="34"/>
      <c r="I14" s="34"/>
      <c r="J14" s="34"/>
      <c r="K14" s="33"/>
      <c r="L14" s="33"/>
      <c r="M14" s="27"/>
    </row>
    <row r="15" spans="1:13" x14ac:dyDescent="0.25">
      <c r="A15" s="38" t="s">
        <v>36</v>
      </c>
      <c r="B15" s="25">
        <v>10186540</v>
      </c>
      <c r="C15" s="34"/>
      <c r="D15" s="27">
        <f t="shared" si="0"/>
        <v>10186540</v>
      </c>
      <c r="E15" s="35"/>
      <c r="F15" s="34"/>
      <c r="G15" s="27">
        <f t="shared" si="1"/>
        <v>10186540</v>
      </c>
      <c r="H15" s="34"/>
      <c r="I15" s="34"/>
      <c r="J15" s="34"/>
      <c r="K15" s="33"/>
      <c r="L15" s="33"/>
      <c r="M15" s="27">
        <f t="shared" si="4"/>
        <v>10186540</v>
      </c>
    </row>
    <row r="16" spans="1:13" x14ac:dyDescent="0.25">
      <c r="A16" s="38" t="s">
        <v>37</v>
      </c>
      <c r="B16" s="25">
        <v>3431280</v>
      </c>
      <c r="C16" s="34"/>
      <c r="D16" s="27">
        <f t="shared" si="0"/>
        <v>3431280</v>
      </c>
      <c r="E16" s="35"/>
      <c r="F16" s="34"/>
      <c r="G16" s="27">
        <f t="shared" si="1"/>
        <v>3431280</v>
      </c>
      <c r="H16" s="34"/>
      <c r="I16" s="34"/>
      <c r="J16" s="34"/>
      <c r="K16" s="33"/>
      <c r="L16" s="33"/>
      <c r="M16" s="27">
        <f t="shared" si="4"/>
        <v>3431280</v>
      </c>
    </row>
    <row r="17" spans="1:13" x14ac:dyDescent="0.25">
      <c r="A17" s="38" t="s">
        <v>38</v>
      </c>
      <c r="B17" s="25"/>
      <c r="C17" s="34"/>
      <c r="D17" s="27">
        <f t="shared" si="0"/>
        <v>0</v>
      </c>
      <c r="E17" s="35"/>
      <c r="F17" s="34"/>
      <c r="G17" s="27">
        <f t="shared" si="1"/>
        <v>0</v>
      </c>
      <c r="H17" s="34"/>
      <c r="I17" s="34"/>
      <c r="J17" s="34"/>
      <c r="K17" s="33"/>
      <c r="L17" s="33"/>
      <c r="M17" s="27"/>
    </row>
    <row r="18" spans="1:13" x14ac:dyDescent="0.25">
      <c r="A18" s="38" t="s">
        <v>39</v>
      </c>
      <c r="B18" s="25">
        <v>753893514</v>
      </c>
      <c r="C18" s="34">
        <v>-1544518</v>
      </c>
      <c r="D18" s="27">
        <f t="shared" si="0"/>
        <v>752348996</v>
      </c>
      <c r="E18" s="35"/>
      <c r="F18" s="34"/>
      <c r="G18" s="27">
        <f t="shared" si="1"/>
        <v>752348996</v>
      </c>
      <c r="H18" s="34"/>
      <c r="I18" s="34"/>
      <c r="J18" s="34">
        <v>10000000</v>
      </c>
      <c r="K18" s="33">
        <f t="shared" si="2"/>
        <v>10000000</v>
      </c>
      <c r="L18" s="33">
        <f t="shared" si="3"/>
        <v>8455482</v>
      </c>
      <c r="M18" s="27">
        <f t="shared" si="4"/>
        <v>762348996</v>
      </c>
    </row>
    <row r="19" spans="1:13" x14ac:dyDescent="0.25">
      <c r="A19" s="38" t="s">
        <v>40</v>
      </c>
      <c r="B19" s="25">
        <v>10196080</v>
      </c>
      <c r="C19" s="34">
        <v>-7188176</v>
      </c>
      <c r="D19" s="27">
        <f t="shared" si="0"/>
        <v>3007904</v>
      </c>
      <c r="E19" s="35">
        <v>-121721</v>
      </c>
      <c r="F19" s="34"/>
      <c r="G19" s="27">
        <f t="shared" si="1"/>
        <v>2886183</v>
      </c>
      <c r="H19" s="34">
        <v>12005386</v>
      </c>
      <c r="I19" s="34"/>
      <c r="J19" s="34">
        <v>-96000</v>
      </c>
      <c r="K19" s="33">
        <f t="shared" si="2"/>
        <v>11909386</v>
      </c>
      <c r="L19" s="33">
        <f t="shared" si="3"/>
        <v>4599489</v>
      </c>
      <c r="M19" s="27">
        <f t="shared" si="4"/>
        <v>14795569</v>
      </c>
    </row>
    <row r="20" spans="1:13" x14ac:dyDescent="0.25">
      <c r="A20" s="38" t="s">
        <v>41</v>
      </c>
      <c r="B20" s="25">
        <v>8496080</v>
      </c>
      <c r="C20" s="34">
        <v>-5988176</v>
      </c>
      <c r="D20" s="27">
        <f t="shared" si="0"/>
        <v>2507904</v>
      </c>
      <c r="E20" s="35">
        <v>-1273689</v>
      </c>
      <c r="F20" s="34"/>
      <c r="G20" s="27">
        <f t="shared" si="1"/>
        <v>1234215</v>
      </c>
      <c r="H20" s="34">
        <v>9661785</v>
      </c>
      <c r="I20" s="34"/>
      <c r="J20" s="34">
        <v>-96000</v>
      </c>
      <c r="K20" s="33">
        <f t="shared" si="2"/>
        <v>9565785</v>
      </c>
      <c r="L20" s="33">
        <f t="shared" si="3"/>
        <v>2303920</v>
      </c>
      <c r="M20" s="27">
        <f t="shared" si="4"/>
        <v>10800000</v>
      </c>
    </row>
    <row r="21" spans="1:13" x14ac:dyDescent="0.25">
      <c r="A21" s="38" t="s">
        <v>42</v>
      </c>
      <c r="B21" s="25">
        <v>1700000</v>
      </c>
      <c r="C21" s="34">
        <v>-1200000</v>
      </c>
      <c r="D21" s="27">
        <f t="shared" si="0"/>
        <v>500000</v>
      </c>
      <c r="E21" s="35">
        <v>1151968</v>
      </c>
      <c r="F21" s="34"/>
      <c r="G21" s="27">
        <f t="shared" si="1"/>
        <v>1651968</v>
      </c>
      <c r="H21" s="34">
        <v>2343601</v>
      </c>
      <c r="I21" s="34"/>
      <c r="J21" s="34"/>
      <c r="K21" s="33">
        <f t="shared" si="2"/>
        <v>2343601</v>
      </c>
      <c r="L21" s="33">
        <f t="shared" si="3"/>
        <v>2295569</v>
      </c>
      <c r="M21" s="27">
        <f t="shared" si="4"/>
        <v>3995569</v>
      </c>
    </row>
    <row r="22" spans="1:13" x14ac:dyDescent="0.25">
      <c r="A22" s="38" t="s">
        <v>43</v>
      </c>
      <c r="B22" s="25">
        <v>2751597</v>
      </c>
      <c r="C22" s="34">
        <v>-2443980</v>
      </c>
      <c r="D22" s="27">
        <f t="shared" si="0"/>
        <v>307617</v>
      </c>
      <c r="E22" s="35"/>
      <c r="F22" s="34"/>
      <c r="G22" s="27">
        <f t="shared" si="1"/>
        <v>307617</v>
      </c>
      <c r="H22" s="34">
        <v>4057819</v>
      </c>
      <c r="I22" s="34"/>
      <c r="J22" s="34">
        <v>-34000</v>
      </c>
      <c r="K22" s="33">
        <f t="shared" si="2"/>
        <v>4023819</v>
      </c>
      <c r="L22" s="33">
        <f t="shared" si="3"/>
        <v>1579839</v>
      </c>
      <c r="M22" s="27">
        <f t="shared" si="4"/>
        <v>4331436</v>
      </c>
    </row>
    <row r="23" spans="1:13" x14ac:dyDescent="0.25">
      <c r="A23" s="38" t="s">
        <v>44</v>
      </c>
      <c r="B23" s="25">
        <v>169922</v>
      </c>
      <c r="C23" s="34">
        <v>-119764</v>
      </c>
      <c r="D23" s="27">
        <f t="shared" si="0"/>
        <v>50158</v>
      </c>
      <c r="E23" s="35">
        <v>-23039</v>
      </c>
      <c r="F23" s="34"/>
      <c r="G23" s="27">
        <f t="shared" si="1"/>
        <v>27119</v>
      </c>
      <c r="H23" s="34">
        <v>193235</v>
      </c>
      <c r="I23" s="34"/>
      <c r="J23" s="34">
        <v>-1920</v>
      </c>
      <c r="K23" s="33">
        <f t="shared" si="2"/>
        <v>191315</v>
      </c>
      <c r="L23" s="33">
        <f t="shared" si="3"/>
        <v>48512</v>
      </c>
      <c r="M23" s="27">
        <f t="shared" si="4"/>
        <v>218434</v>
      </c>
    </row>
    <row r="24" spans="1:13" x14ac:dyDescent="0.25">
      <c r="A24" s="38" t="s">
        <v>45</v>
      </c>
      <c r="B24" s="25">
        <v>362355680</v>
      </c>
      <c r="C24" s="34"/>
      <c r="D24" s="27">
        <f t="shared" si="0"/>
        <v>362355680</v>
      </c>
      <c r="E24" s="35">
        <v>144760</v>
      </c>
      <c r="F24" s="34"/>
      <c r="G24" s="27">
        <f t="shared" si="1"/>
        <v>362500440</v>
      </c>
      <c r="H24" s="34">
        <v>-120260</v>
      </c>
      <c r="I24" s="34"/>
      <c r="J24" s="34">
        <v>-200000000</v>
      </c>
      <c r="K24" s="33">
        <f t="shared" si="2"/>
        <v>-200120260</v>
      </c>
      <c r="L24" s="33">
        <f t="shared" si="3"/>
        <v>-199975500</v>
      </c>
      <c r="M24" s="27">
        <f t="shared" si="4"/>
        <v>162380180</v>
      </c>
    </row>
    <row r="25" spans="1:13" x14ac:dyDescent="0.25">
      <c r="A25" s="38" t="s">
        <v>46</v>
      </c>
      <c r="B25" s="25">
        <v>20</v>
      </c>
      <c r="C25" s="34">
        <v>-17</v>
      </c>
      <c r="D25" s="27">
        <f t="shared" si="0"/>
        <v>3</v>
      </c>
      <c r="E25" s="35"/>
      <c r="F25" s="34"/>
      <c r="G25" s="27">
        <f t="shared" si="1"/>
        <v>3</v>
      </c>
      <c r="H25" s="34">
        <v>17</v>
      </c>
      <c r="I25" s="34"/>
      <c r="J25" s="34"/>
      <c r="K25" s="33">
        <f t="shared" si="2"/>
        <v>17</v>
      </c>
      <c r="L25" s="33">
        <f t="shared" si="3"/>
        <v>0</v>
      </c>
      <c r="M25" s="27">
        <f t="shared" si="4"/>
        <v>20</v>
      </c>
    </row>
    <row r="26" spans="1:13" x14ac:dyDescent="0.25">
      <c r="A26" s="38" t="s">
        <v>47</v>
      </c>
      <c r="B26" s="25">
        <v>15876053509</v>
      </c>
      <c r="C26" s="34">
        <v>-3178712305</v>
      </c>
      <c r="D26" s="27">
        <f t="shared" si="0"/>
        <v>12697341204</v>
      </c>
      <c r="E26" s="35"/>
      <c r="F26" s="34">
        <v>-51897378</v>
      </c>
      <c r="G26" s="27">
        <f t="shared" si="1"/>
        <v>12645443826</v>
      </c>
      <c r="H26" s="34">
        <v>-16136180</v>
      </c>
      <c r="I26" s="34">
        <v>6511470863</v>
      </c>
      <c r="J26" s="34">
        <v>75131920</v>
      </c>
      <c r="K26" s="33">
        <f t="shared" si="2"/>
        <v>6570466603</v>
      </c>
      <c r="L26" s="33">
        <f t="shared" si="3"/>
        <v>3339856920</v>
      </c>
      <c r="M26" s="27">
        <f t="shared" si="4"/>
        <v>19215910429</v>
      </c>
    </row>
    <row r="27" spans="1:13" ht="30" x14ac:dyDescent="0.25">
      <c r="A27" s="38" t="s">
        <v>10</v>
      </c>
      <c r="B27" s="25">
        <v>19734339959</v>
      </c>
      <c r="C27" s="34">
        <v>-5120465500</v>
      </c>
      <c r="D27" s="27">
        <f t="shared" si="0"/>
        <v>14613874459</v>
      </c>
      <c r="E27" s="35"/>
      <c r="F27" s="34">
        <v>-51897378</v>
      </c>
      <c r="G27" s="27">
        <f t="shared" si="1"/>
        <v>14561977081</v>
      </c>
      <c r="H27" s="35"/>
      <c r="I27" s="34">
        <v>6511470863</v>
      </c>
      <c r="J27" s="34">
        <v>-115000000</v>
      </c>
      <c r="K27" s="33">
        <f t="shared" si="2"/>
        <v>6396470863</v>
      </c>
      <c r="L27" s="33">
        <f t="shared" si="3"/>
        <v>1224107985</v>
      </c>
      <c r="M27" s="27">
        <f t="shared" si="4"/>
        <v>20958447944</v>
      </c>
    </row>
    <row r="28" spans="1:13" x14ac:dyDescent="0.25">
      <c r="A28" s="38" t="s">
        <v>11</v>
      </c>
      <c r="B28" s="25">
        <v>14613874459</v>
      </c>
      <c r="C28" s="34"/>
      <c r="D28" s="27">
        <f t="shared" si="0"/>
        <v>14613874459</v>
      </c>
      <c r="E28" s="35"/>
      <c r="F28" s="34">
        <v>-51897378</v>
      </c>
      <c r="G28" s="27">
        <f t="shared" si="1"/>
        <v>14561977081</v>
      </c>
      <c r="H28" s="35"/>
      <c r="I28" s="34"/>
      <c r="J28" s="34">
        <v>-115000000</v>
      </c>
      <c r="K28" s="33">
        <f t="shared" si="2"/>
        <v>-115000000</v>
      </c>
      <c r="L28" s="33">
        <f t="shared" si="3"/>
        <v>-166897378</v>
      </c>
      <c r="M28" s="27">
        <f t="shared" si="4"/>
        <v>14446977081</v>
      </c>
    </row>
    <row r="29" spans="1:13" x14ac:dyDescent="0.25">
      <c r="A29" s="38" t="s">
        <v>12</v>
      </c>
      <c r="B29" s="25">
        <v>9372444229</v>
      </c>
      <c r="C29" s="34"/>
      <c r="D29" s="27">
        <f t="shared" si="0"/>
        <v>9372444229</v>
      </c>
      <c r="E29" s="35"/>
      <c r="F29" s="34">
        <v>-282121378</v>
      </c>
      <c r="G29" s="27">
        <f t="shared" si="1"/>
        <v>9090322851</v>
      </c>
      <c r="H29" s="35"/>
      <c r="I29" s="34"/>
      <c r="J29" s="34">
        <v>491145000</v>
      </c>
      <c r="K29" s="33">
        <f t="shared" si="2"/>
        <v>491145000</v>
      </c>
      <c r="L29" s="33">
        <f t="shared" si="3"/>
        <v>209023622</v>
      </c>
      <c r="M29" s="27">
        <f t="shared" si="4"/>
        <v>9581467851</v>
      </c>
    </row>
    <row r="30" spans="1:13" x14ac:dyDescent="0.25">
      <c r="A30" s="38" t="s">
        <v>13</v>
      </c>
      <c r="B30" s="25">
        <v>5241430230</v>
      </c>
      <c r="C30" s="34"/>
      <c r="D30" s="27">
        <f t="shared" si="0"/>
        <v>5241430230</v>
      </c>
      <c r="E30" s="35"/>
      <c r="F30" s="34">
        <v>230224000</v>
      </c>
      <c r="G30" s="27">
        <f t="shared" si="1"/>
        <v>5471654230</v>
      </c>
      <c r="H30" s="35"/>
      <c r="I30" s="34"/>
      <c r="J30" s="34">
        <v>-606145000</v>
      </c>
      <c r="K30" s="33">
        <f t="shared" si="2"/>
        <v>-606145000</v>
      </c>
      <c r="L30" s="33">
        <f t="shared" si="3"/>
        <v>-375921000</v>
      </c>
      <c r="M30" s="27">
        <f t="shared" si="4"/>
        <v>4865509230</v>
      </c>
    </row>
    <row r="31" spans="1:13" x14ac:dyDescent="0.25">
      <c r="A31" s="38" t="s">
        <v>14</v>
      </c>
      <c r="B31" s="25">
        <v>5120465500</v>
      </c>
      <c r="C31" s="34">
        <v>-5120465500</v>
      </c>
      <c r="D31" s="27">
        <f t="shared" si="0"/>
        <v>0</v>
      </c>
      <c r="E31" s="35"/>
      <c r="F31" s="34"/>
      <c r="G31" s="27">
        <f t="shared" si="1"/>
        <v>0</v>
      </c>
      <c r="H31" s="35"/>
      <c r="I31" s="34">
        <v>6511470863</v>
      </c>
      <c r="J31" s="34"/>
      <c r="K31" s="33">
        <f t="shared" si="2"/>
        <v>6511470863</v>
      </c>
      <c r="L31" s="33">
        <f t="shared" si="3"/>
        <v>1391005363</v>
      </c>
      <c r="M31" s="27">
        <f t="shared" si="4"/>
        <v>6511470863</v>
      </c>
    </row>
    <row r="32" spans="1:13" x14ac:dyDescent="0.25">
      <c r="A32" s="38" t="s">
        <v>15</v>
      </c>
      <c r="B32" s="25">
        <v>2356122230</v>
      </c>
      <c r="C32" s="34"/>
      <c r="D32" s="27">
        <f t="shared" si="0"/>
        <v>2356122230</v>
      </c>
      <c r="E32" s="35"/>
      <c r="F32" s="34">
        <v>230224000</v>
      </c>
      <c r="G32" s="27">
        <f t="shared" si="1"/>
        <v>2586346230</v>
      </c>
      <c r="H32" s="35"/>
      <c r="I32" s="34"/>
      <c r="J32" s="34">
        <v>-606145000</v>
      </c>
      <c r="K32" s="33">
        <f t="shared" si="2"/>
        <v>-606145000</v>
      </c>
      <c r="L32" s="33">
        <f t="shared" si="3"/>
        <v>-375921000</v>
      </c>
      <c r="M32" s="27">
        <f t="shared" si="4"/>
        <v>1980201230</v>
      </c>
    </row>
    <row r="33" spans="1:13" x14ac:dyDescent="0.25">
      <c r="A33" s="38" t="s">
        <v>16</v>
      </c>
      <c r="B33" s="25">
        <v>1165308000</v>
      </c>
      <c r="C33" s="34"/>
      <c r="D33" s="27">
        <f t="shared" si="0"/>
        <v>1165308000</v>
      </c>
      <c r="E33" s="35"/>
      <c r="F33" s="34"/>
      <c r="G33" s="27">
        <f t="shared" si="1"/>
        <v>1165308000</v>
      </c>
      <c r="H33" s="35"/>
      <c r="I33" s="34"/>
      <c r="J33" s="34"/>
      <c r="K33" s="33">
        <f t="shared" si="2"/>
        <v>0</v>
      </c>
      <c r="L33" s="33">
        <f t="shared" si="3"/>
        <v>0</v>
      </c>
      <c r="M33" s="27">
        <f t="shared" si="4"/>
        <v>1165308000</v>
      </c>
    </row>
    <row r="34" spans="1:13" x14ac:dyDescent="0.25">
      <c r="A34" s="38" t="s">
        <v>17</v>
      </c>
      <c r="B34" s="25">
        <v>1720000000</v>
      </c>
      <c r="C34" s="34"/>
      <c r="D34" s="27">
        <f t="shared" si="0"/>
        <v>1720000000</v>
      </c>
      <c r="E34" s="35"/>
      <c r="F34" s="34"/>
      <c r="G34" s="27">
        <f t="shared" si="1"/>
        <v>1720000000</v>
      </c>
      <c r="H34" s="35"/>
      <c r="I34" s="34"/>
      <c r="J34" s="34"/>
      <c r="K34" s="33">
        <f t="shared" si="2"/>
        <v>0</v>
      </c>
      <c r="L34" s="33">
        <f t="shared" si="3"/>
        <v>0</v>
      </c>
      <c r="M34" s="27">
        <f t="shared" si="4"/>
        <v>1720000000</v>
      </c>
    </row>
    <row r="35" spans="1:13" x14ac:dyDescent="0.25">
      <c r="A35" s="38" t="s">
        <v>18</v>
      </c>
      <c r="B35" s="25">
        <v>6837096581</v>
      </c>
      <c r="C35" s="34"/>
      <c r="D35" s="27">
        <f t="shared" si="0"/>
        <v>6837096581</v>
      </c>
      <c r="E35" s="35"/>
      <c r="F35" s="34">
        <v>388602232</v>
      </c>
      <c r="G35" s="27">
        <f t="shared" si="1"/>
        <v>7225698813</v>
      </c>
      <c r="H35" s="35"/>
      <c r="I35" s="34"/>
      <c r="J35" s="34">
        <v>481145000</v>
      </c>
      <c r="K35" s="33">
        <f t="shared" si="2"/>
        <v>481145000</v>
      </c>
      <c r="L35" s="33">
        <f t="shared" si="3"/>
        <v>869747232</v>
      </c>
      <c r="M35" s="27">
        <f t="shared" si="4"/>
        <v>7706843813</v>
      </c>
    </row>
    <row r="36" spans="1:13" x14ac:dyDescent="0.25">
      <c r="A36" s="38" t="s">
        <v>19</v>
      </c>
      <c r="B36" s="25">
        <v>1261482211</v>
      </c>
      <c r="C36" s="34"/>
      <c r="D36" s="27">
        <f t="shared" si="0"/>
        <v>1261482211</v>
      </c>
      <c r="E36" s="35"/>
      <c r="F36" s="34">
        <v>25497489</v>
      </c>
      <c r="G36" s="27">
        <f t="shared" si="1"/>
        <v>1286979700</v>
      </c>
      <c r="H36" s="35"/>
      <c r="I36" s="34"/>
      <c r="J36" s="34"/>
      <c r="K36" s="33">
        <f t="shared" si="2"/>
        <v>0</v>
      </c>
      <c r="L36" s="33">
        <f t="shared" si="3"/>
        <v>25497489</v>
      </c>
      <c r="M36" s="27">
        <f t="shared" si="4"/>
        <v>1286979700</v>
      </c>
    </row>
    <row r="37" spans="1:13" x14ac:dyDescent="0.25">
      <c r="A37" s="38" t="s">
        <v>20</v>
      </c>
      <c r="B37" s="25">
        <v>1273865437</v>
      </c>
      <c r="C37" s="34"/>
      <c r="D37" s="27">
        <f t="shared" si="0"/>
        <v>1273865437</v>
      </c>
      <c r="E37" s="35"/>
      <c r="F37" s="34">
        <v>-696221099</v>
      </c>
      <c r="G37" s="27">
        <f t="shared" si="1"/>
        <v>577644338</v>
      </c>
      <c r="H37" s="35"/>
      <c r="I37" s="34"/>
      <c r="J37" s="34">
        <v>10000000</v>
      </c>
      <c r="K37" s="33">
        <f t="shared" si="2"/>
        <v>10000000</v>
      </c>
      <c r="L37" s="33">
        <f t="shared" si="3"/>
        <v>-686221099</v>
      </c>
      <c r="M37" s="27">
        <f t="shared" si="4"/>
        <v>587644338</v>
      </c>
    </row>
    <row r="38" spans="1:13" x14ac:dyDescent="0.25">
      <c r="A38" s="38" t="s">
        <v>21</v>
      </c>
      <c r="B38" s="25">
        <v>13322397022</v>
      </c>
      <c r="C38" s="34"/>
      <c r="D38" s="27">
        <f t="shared" si="0"/>
        <v>13322397022</v>
      </c>
      <c r="E38" s="35"/>
      <c r="F38" s="34">
        <v>650099721</v>
      </c>
      <c r="G38" s="27">
        <f t="shared" si="1"/>
        <v>13972496743</v>
      </c>
      <c r="H38" s="35">
        <v>-69000</v>
      </c>
      <c r="I38" s="34"/>
      <c r="J38" s="34">
        <v>-115000000</v>
      </c>
      <c r="K38" s="33">
        <f t="shared" si="2"/>
        <v>-115069000</v>
      </c>
      <c r="L38" s="33">
        <f t="shared" si="3"/>
        <v>535030721</v>
      </c>
      <c r="M38" s="27">
        <f t="shared" si="4"/>
        <v>13857427743</v>
      </c>
    </row>
    <row r="39" spans="1:13" x14ac:dyDescent="0.25">
      <c r="A39" s="38" t="s">
        <v>51</v>
      </c>
      <c r="B39" s="25">
        <v>53977500</v>
      </c>
      <c r="C39" s="34">
        <v>-10465500</v>
      </c>
      <c r="D39" s="27">
        <f t="shared" si="0"/>
        <v>43512000</v>
      </c>
      <c r="E39" s="35"/>
      <c r="F39" s="34">
        <v>-5776000</v>
      </c>
      <c r="G39" s="27">
        <f t="shared" si="1"/>
        <v>37736000</v>
      </c>
      <c r="H39" s="35">
        <v>69000</v>
      </c>
      <c r="I39" s="34">
        <v>11470863</v>
      </c>
      <c r="J39" s="34"/>
      <c r="K39" s="33">
        <f t="shared" si="2"/>
        <v>11539863</v>
      </c>
      <c r="L39" s="33">
        <f t="shared" si="3"/>
        <v>-4701637</v>
      </c>
      <c r="M39" s="27">
        <f t="shared" si="4"/>
        <v>49275863</v>
      </c>
    </row>
    <row r="40" spans="1:13" x14ac:dyDescent="0.25">
      <c r="A40" s="38" t="s">
        <v>31</v>
      </c>
      <c r="B40" s="25">
        <v>53977500</v>
      </c>
      <c r="C40" s="34">
        <v>-10465500</v>
      </c>
      <c r="D40" s="27">
        <f t="shared" si="0"/>
        <v>43512000</v>
      </c>
      <c r="E40" s="35"/>
      <c r="F40" s="34">
        <v>-5776000</v>
      </c>
      <c r="G40" s="27">
        <f t="shared" si="1"/>
        <v>37736000</v>
      </c>
      <c r="H40" s="35">
        <v>69000</v>
      </c>
      <c r="I40" s="34">
        <v>11470863</v>
      </c>
      <c r="J40" s="34"/>
      <c r="K40" s="33">
        <f t="shared" si="2"/>
        <v>11539863</v>
      </c>
      <c r="L40" s="33">
        <f t="shared" si="3"/>
        <v>-4701637</v>
      </c>
      <c r="M40" s="27">
        <f t="shared" si="4"/>
        <v>49275863</v>
      </c>
    </row>
    <row r="41" spans="1:13" x14ac:dyDescent="0.25">
      <c r="A41" s="38" t="s">
        <v>32</v>
      </c>
      <c r="B41" s="25">
        <v>49407500</v>
      </c>
      <c r="C41" s="34">
        <v>-9881500</v>
      </c>
      <c r="D41" s="27">
        <f t="shared" si="0"/>
        <v>39526000</v>
      </c>
      <c r="E41" s="35"/>
      <c r="F41" s="34">
        <v>-5776000</v>
      </c>
      <c r="G41" s="27">
        <f t="shared" si="1"/>
        <v>33750000</v>
      </c>
      <c r="H41" s="35"/>
      <c r="I41" s="34">
        <v>11250000</v>
      </c>
      <c r="J41" s="34"/>
      <c r="K41" s="33">
        <f t="shared" si="2"/>
        <v>11250000</v>
      </c>
      <c r="L41" s="33">
        <f t="shared" si="3"/>
        <v>-4407500</v>
      </c>
      <c r="M41" s="27">
        <f t="shared" si="4"/>
        <v>45000000</v>
      </c>
    </row>
    <row r="42" spans="1:13" x14ac:dyDescent="0.25">
      <c r="A42" s="38" t="s">
        <v>52</v>
      </c>
      <c r="B42" s="25">
        <v>4570000</v>
      </c>
      <c r="C42" s="34">
        <v>-584000</v>
      </c>
      <c r="D42" s="27">
        <f t="shared" si="0"/>
        <v>3986000</v>
      </c>
      <c r="E42" s="35"/>
      <c r="F42" s="34"/>
      <c r="G42" s="27">
        <f t="shared" si="1"/>
        <v>3986000</v>
      </c>
      <c r="H42" s="35">
        <v>69000</v>
      </c>
      <c r="I42" s="34">
        <v>220863</v>
      </c>
      <c r="J42" s="34"/>
      <c r="K42" s="33">
        <f t="shared" si="2"/>
        <v>289863</v>
      </c>
      <c r="L42" s="33">
        <f t="shared" si="3"/>
        <v>-294137</v>
      </c>
      <c r="M42" s="27">
        <f t="shared" si="4"/>
        <v>4275863</v>
      </c>
    </row>
    <row r="43" spans="1:13" x14ac:dyDescent="0.25">
      <c r="A43" s="38" t="s">
        <v>63</v>
      </c>
      <c r="B43" s="25">
        <v>6357965437</v>
      </c>
      <c r="C43" s="34">
        <v>-5110000000</v>
      </c>
      <c r="D43" s="27">
        <f t="shared" si="0"/>
        <v>1247965437</v>
      </c>
      <c r="E43" s="35"/>
      <c r="F43" s="34">
        <v>-696221099</v>
      </c>
      <c r="G43" s="27">
        <f t="shared" si="1"/>
        <v>551744338</v>
      </c>
      <c r="H43" s="35"/>
      <c r="I43" s="34">
        <v>6500000000</v>
      </c>
      <c r="J43" s="34"/>
      <c r="K43" s="33">
        <f t="shared" si="2"/>
        <v>6500000000</v>
      </c>
      <c r="L43" s="33">
        <f t="shared" si="3"/>
        <v>693778901</v>
      </c>
      <c r="M43" s="27">
        <f t="shared" si="4"/>
        <v>7051744338</v>
      </c>
    </row>
    <row r="44" spans="1:13" x14ac:dyDescent="0.25">
      <c r="A44" s="38" t="s">
        <v>64</v>
      </c>
      <c r="B44" s="25">
        <v>1247965437</v>
      </c>
      <c r="C44" s="34"/>
      <c r="D44" s="27">
        <f t="shared" si="0"/>
        <v>1247965437</v>
      </c>
      <c r="E44" s="35"/>
      <c r="F44" s="34">
        <v>-696221099</v>
      </c>
      <c r="G44" s="27">
        <f t="shared" si="1"/>
        <v>551744338</v>
      </c>
      <c r="H44" s="35"/>
      <c r="I44" s="34"/>
      <c r="J44" s="34"/>
      <c r="K44" s="33">
        <f t="shared" si="2"/>
        <v>0</v>
      </c>
      <c r="L44" s="33">
        <f t="shared" si="3"/>
        <v>-696221099</v>
      </c>
      <c r="M44" s="27">
        <f t="shared" si="4"/>
        <v>551744338</v>
      </c>
    </row>
    <row r="45" spans="1:13" ht="15.75" thickBot="1" x14ac:dyDescent="0.3">
      <c r="A45" s="39" t="s">
        <v>65</v>
      </c>
      <c r="B45" s="40">
        <v>5110000000</v>
      </c>
      <c r="C45" s="41">
        <v>-5110000000</v>
      </c>
      <c r="D45" s="42">
        <f t="shared" si="0"/>
        <v>0</v>
      </c>
      <c r="E45" s="43"/>
      <c r="F45" s="41"/>
      <c r="G45" s="42">
        <f t="shared" si="1"/>
        <v>0</v>
      </c>
      <c r="H45" s="43"/>
      <c r="I45" s="41">
        <v>6500000000</v>
      </c>
      <c r="J45" s="41"/>
      <c r="K45" s="44">
        <f t="shared" si="2"/>
        <v>6500000000</v>
      </c>
      <c r="L45" s="44">
        <f t="shared" si="3"/>
        <v>1390000000</v>
      </c>
      <c r="M45" s="42">
        <f t="shared" si="4"/>
        <v>6500000000</v>
      </c>
    </row>
  </sheetData>
  <printOptions horizontalCentered="1"/>
  <pageMargins left="0.37" right="0.55000000000000004" top="0.78740157480314965" bottom="0.78740157480314965" header="0.51181102362204722" footer="0.31496062992125984"/>
  <pageSetup paperSize="9" scale="44" orientation="landscape" r:id="rId1"/>
  <headerFooter alignWithMargins="0">
    <oddHeader>&amp;RKapitola C.I.2
&amp;"-,Tučné"Tabulka č.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C.I.2 1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Palivcová Markéta</dc:creator>
  <cp:lastModifiedBy>Lukešová Olga</cp:lastModifiedBy>
  <cp:lastPrinted>2020-06-12T07:21:54Z</cp:lastPrinted>
  <dcterms:created xsi:type="dcterms:W3CDTF">2016-03-01T07:21:04Z</dcterms:created>
  <dcterms:modified xsi:type="dcterms:W3CDTF">2020-06-25T13:04:19Z</dcterms:modified>
</cp:coreProperties>
</file>